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6995" windowHeight="11535" activeTab="0"/>
  </bookViews>
  <sheets>
    <sheet name="Photons" sheetId="1" r:id="rId1"/>
    <sheet name="Bibliography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Geology Department</author>
  </authors>
  <commentList>
    <comment ref="A1" authorId="0">
      <text>
        <r>
          <rPr>
            <sz val="8"/>
            <rFont val="Tahoma"/>
            <family val="2"/>
          </rPr>
          <t>Enter temperature value in the top green area, and the wavelength step increment in the bottom green area.</t>
        </r>
      </text>
    </comment>
  </commentList>
</comments>
</file>

<file path=xl/sharedStrings.xml><?xml version="1.0" encoding="utf-8"?>
<sst xmlns="http://schemas.openxmlformats.org/spreadsheetml/2006/main" count="57" uniqueCount="51">
  <si>
    <t>Wiens Displacement Law: Peak power wavelength</t>
  </si>
  <si>
    <t>Black body spectrum calculation</t>
  </si>
  <si>
    <t>Low end wavelength</t>
  </si>
  <si>
    <t>dE (J/m3)</t>
  </si>
  <si>
    <t>Np</t>
  </si>
  <si>
    <t>K</t>
  </si>
  <si>
    <t>1/mol</t>
  </si>
  <si>
    <t>m K</t>
  </si>
  <si>
    <t>m</t>
  </si>
  <si>
    <t>nm</t>
  </si>
  <si>
    <t>m/s</t>
  </si>
  <si>
    <t>J s</t>
  </si>
  <si>
    <t>Plancks constant, h (J s = W)</t>
  </si>
  <si>
    <t>J/K</t>
  </si>
  <si>
    <t>Wavelength step increment, Δλ</t>
  </si>
  <si>
    <t>Temperature, T</t>
  </si>
  <si>
    <t>Boltzman constant, k</t>
  </si>
  <si>
    <t>Stefan-Boltzmann constant, σ</t>
  </si>
  <si>
    <t>Avogadro constant, L</t>
  </si>
  <si>
    <t>Speed of light, c</t>
  </si>
  <si>
    <t>Stefan-Boltzmann Law: Total radiant power</t>
  </si>
  <si>
    <t>Wien's displacement constant, b</t>
  </si>
  <si>
    <t>Temperature difference, ΔT</t>
  </si>
  <si>
    <t>T / K</t>
  </si>
  <si>
    <t xml:space="preserve"> (185&lt;λ&lt;220)</t>
  </si>
  <si>
    <t>Np(O2)</t>
  </si>
  <si>
    <t>Np(O3)</t>
  </si>
  <si>
    <t xml:space="preserve"> (210&lt;λ&lt;300)</t>
  </si>
  <si>
    <t>Np(O2)/Np(O3)</t>
  </si>
  <si>
    <t>%</t>
  </si>
  <si>
    <t>difference</t>
  </si>
  <si>
    <t>Np(O3) / (2*Np(O2)) =</t>
  </si>
  <si>
    <t>times</t>
  </si>
  <si>
    <t>Energy emitted per unit area, E</t>
  </si>
  <si>
    <t>T</t>
  </si>
  <si>
    <t>λmax = bT</t>
  </si>
  <si>
    <t>E = σT^4</t>
  </si>
  <si>
    <r>
      <t>W/m</t>
    </r>
    <r>
      <rPr>
        <vertAlign val="superscript"/>
        <sz val="10"/>
        <color indexed="12"/>
        <rFont val="Arial"/>
        <family val="0"/>
      </rPr>
      <t>2</t>
    </r>
  </si>
  <si>
    <r>
      <t>Peak wavelength, λ</t>
    </r>
    <r>
      <rPr>
        <vertAlign val="subscript"/>
        <sz val="10"/>
        <color indexed="12"/>
        <rFont val="Arial"/>
        <family val="2"/>
      </rPr>
      <t>max</t>
    </r>
  </si>
  <si>
    <r>
      <t>W/m</t>
    </r>
    <r>
      <rPr>
        <vertAlign val="superscript"/>
        <sz val="10"/>
        <color indexed="10"/>
        <rFont val="Arial"/>
        <family val="0"/>
      </rPr>
      <t>2</t>
    </r>
    <r>
      <rPr>
        <sz val="10"/>
        <color indexed="10"/>
        <rFont val="Arial"/>
        <family val="0"/>
      </rPr>
      <t>K</t>
    </r>
    <r>
      <rPr>
        <vertAlign val="superscript"/>
        <sz val="10"/>
        <color indexed="10"/>
        <rFont val="Arial"/>
        <family val="0"/>
      </rPr>
      <t>4</t>
    </r>
  </si>
  <si>
    <t>Numbers of photons</t>
  </si>
  <si>
    <t>dE = 8πhc / (λ^5 (e^(hc/λkT)-1)) ∗ dλ</t>
  </si>
  <si>
    <t>Np = λE / hc</t>
  </si>
  <si>
    <t>Energy density per wavelength</t>
  </si>
  <si>
    <t>Numbers of photons between two wavelength</t>
  </si>
  <si>
    <t>λ (m)</t>
  </si>
  <si>
    <t>λ (nm)</t>
  </si>
  <si>
    <t>BLACK BODY RADIATION CALCULATOR</t>
  </si>
  <si>
    <t>Bibliography</t>
  </si>
  <si>
    <t>[2] Fowler, Michael. "Black Body Radiation." Modern Physics. University of Virginia. 7 Sep. 2008. 14 Apr. 2014. &lt;http://galileo.phys.virginia.edu/classes/252/black_body_radiation.html&gt;</t>
  </si>
  <si>
    <t>[1] P. Atkins, J. de Paula, Physical Chemistry, Oxford University Press, New York, 2002. (page 294)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</si>
</sst>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E+00"/>
    <numFmt numFmtId="165" formatCode="0.0E+00"/>
    <numFmt numFmtId="166" formatCode="0.E+00"/>
    <numFmt numFmtId="167" formatCode="0.0E+0"/>
    <numFmt numFmtId="168" formatCode="0.0"/>
    <numFmt numFmtId="169" formatCode="0.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vertAlign val="superscript"/>
      <sz val="10"/>
      <color indexed="12"/>
      <name val="Arial"/>
      <family val="0"/>
    </font>
    <font>
      <vertAlign val="subscript"/>
      <sz val="10"/>
      <color indexed="12"/>
      <name val="Arial"/>
      <family val="2"/>
    </font>
    <font>
      <vertAlign val="superscript"/>
      <sz val="10"/>
      <color indexed="10"/>
      <name val="Arial"/>
      <family val="0"/>
    </font>
    <font>
      <sz val="10"/>
      <color indexed="58"/>
      <name val="Arial"/>
      <family val="0"/>
    </font>
    <font>
      <sz val="10"/>
      <color indexed="53"/>
      <name val="Arial"/>
      <family val="0"/>
    </font>
    <font>
      <b/>
      <sz val="12"/>
      <color indexed="8"/>
      <name val="Arial"/>
      <family val="2"/>
    </font>
    <font>
      <b/>
      <sz val="10"/>
      <color indexed="5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ont="1" applyBorder="1" applyAlignment="1">
      <alignment/>
    </xf>
    <xf numFmtId="11" fontId="0" fillId="4" borderId="0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1" fontId="2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1" fontId="23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/>
    </xf>
    <xf numFmtId="11" fontId="28" fillId="0" borderId="0" xfId="0" applyNumberFormat="1" applyFont="1" applyBorder="1" applyAlignment="1">
      <alignment/>
    </xf>
    <xf numFmtId="0" fontId="28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27" fillId="0" borderId="0" xfId="0" applyFont="1" applyBorder="1" applyAlignment="1">
      <alignment/>
    </xf>
    <xf numFmtId="0" fontId="0" fillId="24" borderId="14" xfId="0" applyFon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11" fontId="0" fillId="0" borderId="18" xfId="0" applyNumberFormat="1" applyBorder="1" applyAlignment="1">
      <alignment/>
    </xf>
    <xf numFmtId="11" fontId="0" fillId="0" borderId="17" xfId="0" applyNumberFormat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Spectral photon density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475"/>
          <c:w val="0.89575"/>
          <c:h val="0.785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Photons!$D$23</c:f>
              <c:strCache>
                <c:ptCount val="1"/>
                <c:pt idx="0">
                  <c:v>Np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Photons!$B$24:$B$63</c:f>
              <c:numCache/>
            </c:numRef>
          </c:xVal>
          <c:yVal>
            <c:numRef>
              <c:f>Photons!$D$24:$D$63</c:f>
              <c:numCache/>
            </c:numRef>
          </c:yVal>
          <c:smooth val="1"/>
        </c:ser>
        <c:ser>
          <c:idx val="0"/>
          <c:order val="1"/>
          <c:tx>
            <c:strRef>
              <c:f>Photons!$E$22</c:f>
              <c:strCache>
                <c:ptCount val="1"/>
                <c:pt idx="0">
                  <c:v>T-100 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Photons!$B$24:$B$63</c:f>
              <c:numCache/>
            </c:numRef>
          </c:xVal>
          <c:yVal>
            <c:numRef>
              <c:f>Photons!$F$24:$F$63</c:f>
              <c:numCache/>
            </c:numRef>
          </c:yVal>
          <c:smooth val="1"/>
        </c:ser>
        <c:ser>
          <c:idx val="1"/>
          <c:order val="2"/>
          <c:tx>
            <c:strRef>
              <c:f>Photons!$G$22</c:f>
              <c:strCache>
                <c:ptCount val="1"/>
                <c:pt idx="0">
                  <c:v>T+100 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Photons!$B$24:$B$63</c:f>
              <c:numCache/>
            </c:numRef>
          </c:xVal>
          <c:yVal>
            <c:numRef>
              <c:f>Photons!$H$24:$H$63</c:f>
              <c:numCache/>
            </c:numRef>
          </c:yVal>
          <c:smooth val="1"/>
        </c:ser>
        <c:ser>
          <c:idx val="3"/>
          <c:order val="3"/>
          <c:tx>
            <c:strRef>
              <c:f>Photons!$D$23</c:f>
              <c:strCache>
                <c:ptCount val="1"/>
                <c:pt idx="0">
                  <c:v>Np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Photons!$B$24:$B$63</c:f>
              <c:numCache/>
            </c:numRef>
          </c:xVal>
          <c:yVal>
            <c:numRef>
              <c:f>Photons!$D$24:$D$63</c:f>
              <c:numCache/>
            </c:numRef>
          </c:yVal>
          <c:smooth val="1"/>
        </c:ser>
        <c:ser>
          <c:idx val="4"/>
          <c:order val="4"/>
          <c:tx>
            <c:strRef>
              <c:f>Photons!$E$22</c:f>
              <c:strCache>
                <c:ptCount val="1"/>
                <c:pt idx="0">
                  <c:v>T-100 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Photons!$B$24:$B$63</c:f>
              <c:numCache/>
            </c:numRef>
          </c:xVal>
          <c:yVal>
            <c:numRef>
              <c:f>Photons!$F$24:$F$63</c:f>
              <c:numCache/>
            </c:numRef>
          </c:yVal>
          <c:smooth val="1"/>
        </c:ser>
        <c:ser>
          <c:idx val="5"/>
          <c:order val="5"/>
          <c:tx>
            <c:strRef>
              <c:f>Photons!$G$22</c:f>
              <c:strCache>
                <c:ptCount val="1"/>
                <c:pt idx="0">
                  <c:v>T+100 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Photons!$B$24:$B$63</c:f>
              <c:numCache/>
            </c:numRef>
          </c:xVal>
          <c:yVal>
            <c:numRef>
              <c:f>Photons!$H$24:$H$63</c:f>
              <c:numCache/>
            </c:numRef>
          </c:yVal>
          <c:smooth val="1"/>
        </c:ser>
        <c:axId val="33045700"/>
        <c:axId val="63525861"/>
      </c:scatterChart>
      <c:valAx>
        <c:axId val="33045700"/>
        <c:scaling>
          <c:orientation val="minMax"/>
          <c:max val="4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/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5861"/>
        <c:crosses val="autoZero"/>
        <c:crossBetween val="midCat"/>
        <c:dispUnits/>
      </c:valAx>
      <c:valAx>
        <c:axId val="63525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Photon density / m-3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5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Spectral energy density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225"/>
          <c:w val="0.90425"/>
          <c:h val="0.77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Photons!$D$23</c:f>
              <c:strCache>
                <c:ptCount val="1"/>
                <c:pt idx="0">
                  <c:v>Np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Photons!$B$24:$B$223</c:f>
              <c:numCache/>
            </c:numRef>
          </c:xVal>
          <c:yVal>
            <c:numRef>
              <c:f>Photons!$C$24:$C$223</c:f>
              <c:numCache/>
            </c:numRef>
          </c:yVal>
          <c:smooth val="1"/>
        </c:ser>
        <c:ser>
          <c:idx val="0"/>
          <c:order val="1"/>
          <c:tx>
            <c:strRef>
              <c:f>Photons!$E$22</c:f>
              <c:strCache>
                <c:ptCount val="1"/>
                <c:pt idx="0">
                  <c:v>T-100 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Photons!$B$24:$B$223</c:f>
              <c:numCache/>
            </c:numRef>
          </c:xVal>
          <c:yVal>
            <c:numRef>
              <c:f>Photons!$E$24:$E$223</c:f>
              <c:numCache/>
            </c:numRef>
          </c:yVal>
          <c:smooth val="1"/>
        </c:ser>
        <c:ser>
          <c:idx val="1"/>
          <c:order val="2"/>
          <c:tx>
            <c:strRef>
              <c:f>Photons!$G$22</c:f>
              <c:strCache>
                <c:ptCount val="1"/>
                <c:pt idx="0">
                  <c:v>T+100 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Photons!$B$24:$B$223</c:f>
              <c:numCache/>
            </c:numRef>
          </c:xVal>
          <c:yVal>
            <c:numRef>
              <c:f>Photons!$G$24:$G$223</c:f>
              <c:numCache/>
            </c:numRef>
          </c:yVal>
          <c:smooth val="1"/>
        </c:ser>
        <c:ser>
          <c:idx val="3"/>
          <c:order val="3"/>
          <c:tx>
            <c:strRef>
              <c:f>Photons!$C$23</c:f>
              <c:strCache>
                <c:ptCount val="1"/>
                <c:pt idx="0">
                  <c:v>dE (J/m3)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Photons!$B$24:$B$223</c:f>
              <c:numCache/>
            </c:numRef>
          </c:xVal>
          <c:yVal>
            <c:numRef>
              <c:f>Photons!$C$24:$C$223</c:f>
              <c:numCache/>
            </c:numRef>
          </c:yVal>
          <c:smooth val="1"/>
        </c:ser>
        <c:ser>
          <c:idx val="4"/>
          <c:order val="4"/>
          <c:tx>
            <c:strRef>
              <c:f>Photons!#REF!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Photons!$B$24:$B$223</c:f>
              <c:numCache/>
            </c:numRef>
          </c:xVal>
          <c:yVal>
            <c:numRef>
              <c:f>Photons!$E$24:$E$223</c:f>
              <c:numCache/>
            </c:numRef>
          </c:yVal>
          <c:smooth val="1"/>
        </c:ser>
        <c:ser>
          <c:idx val="5"/>
          <c:order val="5"/>
          <c:tx>
            <c:strRef>
              <c:f>Photons!#REF!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Photons!$B$24:$B$223</c:f>
              <c:numCache/>
            </c:numRef>
          </c:xVal>
          <c:yVal>
            <c:numRef>
              <c:f>Photons!$G$24:$G$223</c:f>
              <c:numCache/>
            </c:numRef>
          </c:yVal>
          <c:smooth val="1"/>
        </c:ser>
        <c:axId val="6876238"/>
        <c:axId val="32203327"/>
      </c:scatterChart>
      <c:valAx>
        <c:axId val="687623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/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3327"/>
        <c:crosses val="autoZero"/>
        <c:crossBetween val="midCat"/>
        <c:dispUnits/>
        <c:majorUnit val="500"/>
        <c:minorUnit val="100"/>
      </c:valAx>
      <c:valAx>
        <c:axId val="322033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Energy density / J m-3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6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31</xdr:row>
      <xdr:rowOff>0</xdr:rowOff>
    </xdr:from>
    <xdr:to>
      <xdr:col>15</xdr:col>
      <xdr:colOff>9525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5991225" y="5133975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15</xdr:col>
      <xdr:colOff>9525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5991225" y="1695450"/>
        <a:ext cx="44672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1.00390625" style="0" customWidth="1"/>
    <col min="3" max="3" width="11.00390625" style="0" customWidth="1"/>
    <col min="4" max="4" width="10.8515625" style="0" customWidth="1"/>
    <col min="5" max="5" width="12.421875" style="0" bestFit="1" customWidth="1"/>
    <col min="6" max="6" width="9.421875" style="0" bestFit="1" customWidth="1"/>
    <col min="7" max="7" width="12.421875" style="0" bestFit="1" customWidth="1"/>
    <col min="9" max="9" width="4.421875" style="0" customWidth="1"/>
    <col min="10" max="10" width="8.7109375" style="0" customWidth="1"/>
    <col min="11" max="11" width="13.421875" style="0" customWidth="1"/>
    <col min="12" max="12" width="12.8515625" style="0" customWidth="1"/>
    <col min="13" max="13" width="13.57421875" style="0" customWidth="1"/>
  </cols>
  <sheetData>
    <row r="1" spans="1:10" ht="15.75">
      <c r="A1" s="59" t="s">
        <v>47</v>
      </c>
      <c r="B1" s="2"/>
      <c r="C1" s="2"/>
      <c r="E1" s="2"/>
      <c r="G1" s="2"/>
      <c r="H1" s="2"/>
      <c r="J1" s="47" t="s">
        <v>44</v>
      </c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4" ht="12.75">
      <c r="A3" s="6">
        <v>5778</v>
      </c>
      <c r="B3" s="2" t="s">
        <v>5</v>
      </c>
      <c r="C3" s="2" t="s">
        <v>15</v>
      </c>
      <c r="D3" s="2"/>
      <c r="E3" s="2"/>
      <c r="F3" s="2"/>
      <c r="G3" s="2"/>
      <c r="H3" s="2"/>
      <c r="J3" s="2"/>
      <c r="K3" s="43" t="s">
        <v>25</v>
      </c>
      <c r="L3" s="43" t="s">
        <v>26</v>
      </c>
      <c r="M3" s="43" t="s">
        <v>28</v>
      </c>
      <c r="N3" s="43" t="s">
        <v>30</v>
      </c>
    </row>
    <row r="4" spans="1:14" ht="12.75">
      <c r="A4" s="6">
        <v>100</v>
      </c>
      <c r="B4" s="4" t="s">
        <v>5</v>
      </c>
      <c r="C4" s="7" t="s">
        <v>22</v>
      </c>
      <c r="D4" s="2"/>
      <c r="E4" s="2"/>
      <c r="F4" s="2"/>
      <c r="G4" s="2"/>
      <c r="H4" s="2"/>
      <c r="J4" s="41" t="s">
        <v>23</v>
      </c>
      <c r="K4" s="44" t="s">
        <v>24</v>
      </c>
      <c r="L4" s="44" t="s">
        <v>27</v>
      </c>
      <c r="M4" s="45"/>
      <c r="N4" s="46" t="s">
        <v>29</v>
      </c>
    </row>
    <row r="5" spans="1:14" ht="12.75">
      <c r="A5" s="36"/>
      <c r="B5" s="36"/>
      <c r="C5" s="36"/>
      <c r="D5" s="36"/>
      <c r="E5" s="36"/>
      <c r="F5" s="36"/>
      <c r="G5" s="2"/>
      <c r="H5" s="2"/>
      <c r="J5" s="42">
        <f>A$3-A$4</f>
        <v>5678</v>
      </c>
      <c r="K5" s="15">
        <f>SUM(F$41,F$45)</f>
        <v>1251754616439210.5</v>
      </c>
      <c r="L5" s="15">
        <f>SUM(F$44,F$53)</f>
        <v>7404680961125384</v>
      </c>
      <c r="M5" s="16">
        <f>K5/L5</f>
        <v>0.16904909516168612</v>
      </c>
      <c r="N5" s="13">
        <f>(M5-M$6)/M$6*100</f>
        <v>-5.191111547431961</v>
      </c>
    </row>
    <row r="6" spans="1:14" ht="12.75">
      <c r="A6" s="5" t="s">
        <v>20</v>
      </c>
      <c r="B6" s="2"/>
      <c r="C6" s="2"/>
      <c r="D6" s="2"/>
      <c r="E6" s="2"/>
      <c r="F6" s="2"/>
      <c r="G6" s="2"/>
      <c r="H6" s="2"/>
      <c r="J6" s="42">
        <f>A$3</f>
        <v>5778</v>
      </c>
      <c r="K6" s="17">
        <f>SUM(D$41,D$45)</f>
        <v>1538078380829732.2</v>
      </c>
      <c r="L6" s="17">
        <f>SUM(D$44,D$53)</f>
        <v>8626103647577671</v>
      </c>
      <c r="M6" s="18">
        <f>K6/L6</f>
        <v>0.17830511244339683</v>
      </c>
      <c r="N6" s="14">
        <f>(M6-M$6)/M$6*100</f>
        <v>0</v>
      </c>
    </row>
    <row r="7" spans="1:14" ht="14.25">
      <c r="A7" s="27">
        <v>5.6704E-08</v>
      </c>
      <c r="B7" s="23" t="s">
        <v>39</v>
      </c>
      <c r="C7" s="23" t="s">
        <v>17</v>
      </c>
      <c r="D7" s="2"/>
      <c r="E7" s="2"/>
      <c r="F7" s="2"/>
      <c r="G7" s="2"/>
      <c r="H7" s="2"/>
      <c r="J7" s="42">
        <f>A$3+A$4</f>
        <v>5878</v>
      </c>
      <c r="K7" s="17">
        <f>SUM(H$41,H$45)</f>
        <v>1877149093764944.2</v>
      </c>
      <c r="L7" s="17">
        <f>SUM(H$44,H$53)</f>
        <v>10000509745344310</v>
      </c>
      <c r="M7" s="18">
        <f>K7/L7</f>
        <v>0.18770534118411736</v>
      </c>
      <c r="N7" s="14">
        <f>(M7-M$6)/M$6*100</f>
        <v>5.271990585073458</v>
      </c>
    </row>
    <row r="8" spans="1:10" ht="14.25">
      <c r="A8" s="28">
        <f>A7*POWER(A3,4)</f>
        <v>63200984.85478024</v>
      </c>
      <c r="B8" s="21" t="s">
        <v>37</v>
      </c>
      <c r="C8" s="22" t="s">
        <v>33</v>
      </c>
      <c r="D8" s="2"/>
      <c r="E8" s="2"/>
      <c r="F8" s="24" t="s">
        <v>36</v>
      </c>
      <c r="G8" s="2"/>
      <c r="H8" s="2"/>
      <c r="J8" s="2"/>
    </row>
    <row r="9" spans="1:14" ht="12.75">
      <c r="A9" s="36"/>
      <c r="B9" s="36"/>
      <c r="C9" s="36"/>
      <c r="D9" s="36"/>
      <c r="E9" s="36"/>
      <c r="F9" s="37"/>
      <c r="G9" s="2"/>
      <c r="H9" s="2"/>
      <c r="L9" s="10" t="s">
        <v>31</v>
      </c>
      <c r="M9" s="48">
        <f>L6/(K6*2)</f>
        <v>2.8041820739084278</v>
      </c>
      <c r="N9" s="7" t="s">
        <v>32</v>
      </c>
    </row>
    <row r="10" spans="1:8" ht="12.75">
      <c r="A10" s="11" t="s">
        <v>0</v>
      </c>
      <c r="B10" s="2"/>
      <c r="C10" s="2"/>
      <c r="D10" s="2"/>
      <c r="E10" s="2"/>
      <c r="F10" s="24"/>
      <c r="G10" s="2"/>
      <c r="H10" s="2"/>
    </row>
    <row r="11" spans="1:8" ht="12.75">
      <c r="A11" s="19">
        <f>0.0028977721</f>
        <v>0.0028977721</v>
      </c>
      <c r="B11" s="12" t="s">
        <v>7</v>
      </c>
      <c r="C11" s="12" t="s">
        <v>21</v>
      </c>
      <c r="D11" s="2"/>
      <c r="E11" s="2"/>
      <c r="F11" s="24"/>
      <c r="G11" s="2"/>
      <c r="H11" s="2"/>
    </row>
    <row r="12" spans="1:8" ht="15.75">
      <c r="A12" s="33">
        <f>(A11/A$3)*1000000000</f>
        <v>501.5181896850121</v>
      </c>
      <c r="B12" s="34" t="s">
        <v>9</v>
      </c>
      <c r="C12" s="35" t="s">
        <v>38</v>
      </c>
      <c r="D12" s="2"/>
      <c r="E12" s="2"/>
      <c r="F12" s="24" t="s">
        <v>35</v>
      </c>
      <c r="G12" s="2"/>
      <c r="H12" s="2"/>
    </row>
    <row r="13" spans="1:8" ht="12.75">
      <c r="A13" s="38"/>
      <c r="B13" s="36"/>
      <c r="C13" s="36"/>
      <c r="D13" s="36"/>
      <c r="E13" s="36"/>
      <c r="F13" s="37"/>
      <c r="G13" s="2"/>
      <c r="H13" s="2"/>
    </row>
    <row r="14" spans="1:8" ht="12.75">
      <c r="A14" s="5" t="s">
        <v>1</v>
      </c>
      <c r="B14" s="2"/>
      <c r="C14" s="2"/>
      <c r="D14" s="2"/>
      <c r="E14" s="2"/>
      <c r="F14" s="24"/>
      <c r="G14" s="2"/>
      <c r="H14" s="2"/>
    </row>
    <row r="15" spans="1:8" ht="12.75">
      <c r="A15" s="26">
        <f>299792458</f>
        <v>299792458</v>
      </c>
      <c r="B15" s="23" t="s">
        <v>10</v>
      </c>
      <c r="C15" s="23" t="s">
        <v>19</v>
      </c>
      <c r="D15" s="2"/>
      <c r="E15" s="2"/>
      <c r="F15" s="24" t="s">
        <v>43</v>
      </c>
      <c r="G15" s="2"/>
      <c r="H15" s="2"/>
    </row>
    <row r="16" spans="1:8" ht="12.75">
      <c r="A16" s="29">
        <v>6.62606896E-34</v>
      </c>
      <c r="B16" s="23" t="s">
        <v>11</v>
      </c>
      <c r="C16" s="23" t="s">
        <v>12</v>
      </c>
      <c r="D16" s="2"/>
      <c r="E16" s="2"/>
      <c r="F16" s="24" t="s">
        <v>41</v>
      </c>
      <c r="G16" s="2"/>
      <c r="H16" s="2"/>
    </row>
    <row r="17" spans="1:8" ht="12.75">
      <c r="A17" s="30">
        <v>1.3806504E-23</v>
      </c>
      <c r="B17" s="23" t="s">
        <v>13</v>
      </c>
      <c r="C17" s="23" t="s">
        <v>16</v>
      </c>
      <c r="D17" s="2"/>
      <c r="E17" s="2"/>
      <c r="F17" s="24"/>
      <c r="G17" s="2"/>
      <c r="H17" s="2"/>
    </row>
    <row r="18" spans="1:8" ht="12.75">
      <c r="A18" s="31">
        <v>6.02214179E+23</v>
      </c>
      <c r="B18" s="32" t="s">
        <v>6</v>
      </c>
      <c r="C18" s="32" t="s">
        <v>18</v>
      </c>
      <c r="D18" s="2"/>
      <c r="E18" s="2"/>
      <c r="F18" s="24"/>
      <c r="H18" s="2"/>
    </row>
    <row r="19" spans="1:8" ht="12.75">
      <c r="A19" s="8">
        <v>1E-08</v>
      </c>
      <c r="B19" s="3" t="s">
        <v>8</v>
      </c>
      <c r="C19" s="3" t="s">
        <v>2</v>
      </c>
      <c r="D19" s="2"/>
      <c r="E19" s="2"/>
      <c r="F19" s="24" t="s">
        <v>40</v>
      </c>
      <c r="G19" s="2"/>
      <c r="H19" s="2"/>
    </row>
    <row r="20" spans="1:8" ht="12.75">
      <c r="A20" s="8">
        <v>1E-08</v>
      </c>
      <c r="B20" s="3" t="s">
        <v>8</v>
      </c>
      <c r="C20" s="2" t="s">
        <v>14</v>
      </c>
      <c r="D20" s="2"/>
      <c r="E20" s="2"/>
      <c r="F20" s="25" t="s">
        <v>42</v>
      </c>
      <c r="G20" s="2"/>
      <c r="H20" s="2"/>
    </row>
    <row r="21" spans="1:8" ht="12.75">
      <c r="A21" s="36"/>
      <c r="B21" s="36"/>
      <c r="C21" s="36"/>
      <c r="D21" s="36"/>
      <c r="E21" s="36"/>
      <c r="F21" s="36"/>
      <c r="G21" s="36"/>
      <c r="H21" s="36"/>
    </row>
    <row r="22" spans="1:9" ht="12.75">
      <c r="A22" s="49"/>
      <c r="B22" s="51"/>
      <c r="C22" s="60" t="s">
        <v>34</v>
      </c>
      <c r="D22" s="61"/>
      <c r="E22" s="60" t="str">
        <f>"T-"&amp;A4&amp;" K"</f>
        <v>T-100 K</v>
      </c>
      <c r="F22" s="61"/>
      <c r="G22" s="60" t="str">
        <f>"T+"&amp;A4&amp;" K"</f>
        <v>T+100 K</v>
      </c>
      <c r="H22" s="61"/>
      <c r="I22" s="39"/>
    </row>
    <row r="23" spans="1:10" ht="12.75">
      <c r="A23" s="50" t="s">
        <v>45</v>
      </c>
      <c r="B23" s="52" t="s">
        <v>46</v>
      </c>
      <c r="C23" s="57" t="s">
        <v>3</v>
      </c>
      <c r="D23" s="52" t="s">
        <v>4</v>
      </c>
      <c r="E23" s="57" t="s">
        <v>3</v>
      </c>
      <c r="F23" s="52" t="s">
        <v>4</v>
      </c>
      <c r="G23" s="57" t="s">
        <v>3</v>
      </c>
      <c r="H23" s="52" t="s">
        <v>4</v>
      </c>
      <c r="I23" s="2"/>
      <c r="J23" s="20"/>
    </row>
    <row r="24" spans="1:8" ht="12.75">
      <c r="A24" s="1">
        <f>A$19</f>
        <v>1E-08</v>
      </c>
      <c r="B24" s="53">
        <f aca="true" t="shared" si="0" ref="B24:B63">A24*1000000000</f>
        <v>10</v>
      </c>
      <c r="C24" s="1">
        <f>(8*PI()*A$16*A$15/(POWER(A24,5)*(EXP(A$16*A$15/(A24*A$17*A$3))-1)))*A$20</f>
        <v>3.589176519270725E-100</v>
      </c>
      <c r="D24" s="55">
        <f>(C24*A24)/($A$16*$A$15)</f>
        <v>1.8068336224454146E-83</v>
      </c>
      <c r="E24" s="1">
        <f>(8*PI()*A$16*A$15/(POWER(A24,5)*(EXP(A$16*A$15/(A24*A$17*(A$3-A$4)))-1)))*A$20</f>
        <v>4.4708743364532584E-102</v>
      </c>
      <c r="F24" s="55">
        <f>(E24*A24)/($A$16*$A$15)</f>
        <v>2.2506906610637956E-85</v>
      </c>
      <c r="G24" s="1">
        <f>(8*PI()*A$16*A$15/(POWER(A24,5)*(EXP(A$16*A$15/(A24*A$17*(A$3+A$4)))-1)))*A$20</f>
        <v>2.4819483369355873E-98</v>
      </c>
      <c r="H24" s="55">
        <f>(G24*A24)/($A$16*$A$15)</f>
        <v>1.2494419486670682E-81</v>
      </c>
    </row>
    <row r="25" spans="1:8" ht="12.75">
      <c r="A25" s="1">
        <f aca="true" t="shared" si="1" ref="A25:A56">A24+A$20</f>
        <v>2E-08</v>
      </c>
      <c r="B25" s="53">
        <f t="shared" si="0"/>
        <v>20</v>
      </c>
      <c r="C25" s="1">
        <f aca="true" t="shared" si="2" ref="C25:C88">(8*PI()*A$16*A$15/(POWER(A25,5)*(EXP(A$16*A$15/(A25*A$17*A$3))-1)))*A$20</f>
        <v>1.322835032143334E-47</v>
      </c>
      <c r="D25" s="55">
        <f aca="true" t="shared" si="3" ref="D25:D88">(C25*A25)/($A$16*$A$15)</f>
        <v>1.3318613894815533E-30</v>
      </c>
      <c r="E25" s="1">
        <f aca="true" t="shared" si="4" ref="E25:E88">(8*PI()*A$16*A$15/(POWER(A25,5)*(EXP(A$16*A$15/(A25*A$17*(A$3-A$4)))-1)))*A$20</f>
        <v>1.476401610737569E-48</v>
      </c>
      <c r="F25" s="55">
        <f aca="true" t="shared" si="5" ref="F25:F88">(E25*A25)/($A$16*$A$15)</f>
        <v>1.4864758287537396E-31</v>
      </c>
      <c r="G25" s="1">
        <f aca="true" t="shared" si="6" ref="G25:G88">(8*PI()*A$16*A$15/(POWER(A25,5)*(EXP(A$16*A$15/(A25*A$17*(A$3+A$4)))-1)))*A$20</f>
        <v>1.100030298649224E-46</v>
      </c>
      <c r="H25" s="55">
        <f aca="true" t="shared" si="7" ref="H25:H88">(G25*A25)/($A$16*$A$15)</f>
        <v>1.1075363491522773E-29</v>
      </c>
    </row>
    <row r="26" spans="1:8" ht="12.75">
      <c r="A26" s="1">
        <f t="shared" si="1"/>
        <v>3.0000000000000004E-08</v>
      </c>
      <c r="B26" s="53">
        <f t="shared" si="0"/>
        <v>30.000000000000004</v>
      </c>
      <c r="C26" s="1">
        <f t="shared" si="2"/>
        <v>1.8405022035015978E-30</v>
      </c>
      <c r="D26" s="55">
        <f t="shared" si="3"/>
        <v>2.7795912897707707E-13</v>
      </c>
      <c r="E26" s="1">
        <f t="shared" si="4"/>
        <v>4.2664719056646595E-31</v>
      </c>
      <c r="F26" s="55">
        <f t="shared" si="5"/>
        <v>6.44337622876793E-14</v>
      </c>
      <c r="G26" s="1">
        <f t="shared" si="6"/>
        <v>7.55444067145834E-30</v>
      </c>
      <c r="H26" s="55">
        <f t="shared" si="7"/>
        <v>1.1408982531792676E-12</v>
      </c>
    </row>
    <row r="27" spans="1:8" ht="12.75">
      <c r="A27" s="1">
        <f t="shared" si="1"/>
        <v>4E-08</v>
      </c>
      <c r="B27" s="53">
        <f t="shared" si="0"/>
        <v>40</v>
      </c>
      <c r="C27" s="1">
        <f t="shared" si="2"/>
        <v>4.489377580091536E-22</v>
      </c>
      <c r="D27" s="55">
        <f t="shared" si="3"/>
        <v>9.040021645087754E-05</v>
      </c>
      <c r="E27" s="1">
        <f t="shared" si="4"/>
        <v>1.4998075818178027E-22</v>
      </c>
      <c r="F27" s="55">
        <f t="shared" si="5"/>
        <v>3.020083020689744E-05</v>
      </c>
      <c r="G27" s="1">
        <f t="shared" si="6"/>
        <v>1.2946000313378365E-21</v>
      </c>
      <c r="H27" s="55">
        <f t="shared" si="7"/>
        <v>0.00026068674546164385</v>
      </c>
    </row>
    <row r="28" spans="1:8" ht="12.75">
      <c r="A28" s="1">
        <f t="shared" si="1"/>
        <v>5E-08</v>
      </c>
      <c r="B28" s="53">
        <f t="shared" si="0"/>
        <v>50</v>
      </c>
      <c r="C28" s="1">
        <f t="shared" si="2"/>
        <v>3.756662270821027E-17</v>
      </c>
      <c r="D28" s="55">
        <f t="shared" si="3"/>
        <v>9.455739586291983</v>
      </c>
      <c r="E28" s="1">
        <f t="shared" si="4"/>
        <v>1.5627218417415955E-17</v>
      </c>
      <c r="F28" s="55">
        <f t="shared" si="5"/>
        <v>3.9334626634109546</v>
      </c>
      <c r="G28" s="1">
        <f t="shared" si="6"/>
        <v>8.76519812176274E-17</v>
      </c>
      <c r="H28" s="55">
        <f t="shared" si="7"/>
        <v>22.062518503567837</v>
      </c>
    </row>
    <row r="29" spans="1:8" ht="12.75">
      <c r="A29" s="1">
        <f t="shared" si="1"/>
        <v>6E-08</v>
      </c>
      <c r="B29" s="53">
        <f t="shared" si="0"/>
        <v>59.99999999999999</v>
      </c>
      <c r="C29" s="1">
        <f t="shared" si="2"/>
        <v>6.076777188531212E-14</v>
      </c>
      <c r="D29" s="55">
        <f t="shared" si="3"/>
        <v>18354.726129622268</v>
      </c>
      <c r="E29" s="1">
        <f t="shared" si="4"/>
        <v>2.925765988438935E-14</v>
      </c>
      <c r="F29" s="55">
        <f t="shared" si="5"/>
        <v>8837.189808195059</v>
      </c>
      <c r="G29" s="1">
        <f t="shared" si="6"/>
        <v>1.231136761132802E-13</v>
      </c>
      <c r="H29" s="55">
        <f t="shared" si="7"/>
        <v>37186.12247516783</v>
      </c>
    </row>
    <row r="30" spans="1:8" ht="12.75">
      <c r="A30" s="1">
        <f t="shared" si="1"/>
        <v>6.999999999999999E-08</v>
      </c>
      <c r="B30" s="53">
        <f t="shared" si="0"/>
        <v>69.99999999999999</v>
      </c>
      <c r="C30" s="1">
        <f t="shared" si="2"/>
        <v>1.0562831633179754E-11</v>
      </c>
      <c r="D30" s="55">
        <f t="shared" si="3"/>
        <v>3722217.469219361</v>
      </c>
      <c r="E30" s="1">
        <f t="shared" si="4"/>
        <v>5.645394641895375E-12</v>
      </c>
      <c r="F30" s="55">
        <f t="shared" si="5"/>
        <v>1989370.586074052</v>
      </c>
      <c r="G30" s="1">
        <f t="shared" si="6"/>
        <v>1.9346777256831412E-11</v>
      </c>
      <c r="H30" s="55">
        <f t="shared" si="7"/>
        <v>6817576.458595458</v>
      </c>
    </row>
    <row r="31" spans="1:8" ht="12.75">
      <c r="A31" s="1">
        <f t="shared" si="1"/>
        <v>7.999999999999999E-08</v>
      </c>
      <c r="B31" s="53">
        <f t="shared" si="0"/>
        <v>79.99999999999999</v>
      </c>
      <c r="C31" s="1">
        <f t="shared" si="2"/>
        <v>4.6232924619728825E-10</v>
      </c>
      <c r="D31" s="55">
        <f t="shared" si="3"/>
        <v>186193578.87448502</v>
      </c>
      <c r="E31" s="1">
        <f t="shared" si="4"/>
        <v>2.6722437669257587E-10</v>
      </c>
      <c r="F31" s="55">
        <f t="shared" si="5"/>
        <v>107619112.28445676</v>
      </c>
      <c r="G31" s="1">
        <f t="shared" si="6"/>
        <v>7.85102042089468E-10</v>
      </c>
      <c r="H31" s="55">
        <f t="shared" si="7"/>
        <v>316183672.5681103</v>
      </c>
    </row>
    <row r="32" spans="1:8" ht="12.75">
      <c r="A32" s="1">
        <f t="shared" si="1"/>
        <v>8.999999999999999E-08</v>
      </c>
      <c r="B32" s="53">
        <f t="shared" si="0"/>
        <v>89.99999999999999</v>
      </c>
      <c r="C32" s="1">
        <f t="shared" si="2"/>
        <v>8.150407706929816E-09</v>
      </c>
      <c r="D32" s="55">
        <f t="shared" si="3"/>
        <v>3692709885.458663</v>
      </c>
      <c r="E32" s="1">
        <f t="shared" si="4"/>
        <v>5.006760878360168E-09</v>
      </c>
      <c r="F32" s="55">
        <f t="shared" si="5"/>
        <v>2268416017.2660546</v>
      </c>
      <c r="G32" s="1">
        <f t="shared" si="6"/>
        <v>1.3049723954387955E-08</v>
      </c>
      <c r="H32" s="55">
        <f t="shared" si="7"/>
        <v>5912445902.295531</v>
      </c>
    </row>
    <row r="33" spans="1:8" ht="12.75">
      <c r="A33" s="1">
        <f t="shared" si="1"/>
        <v>9.999999999999998E-08</v>
      </c>
      <c r="B33" s="53">
        <f t="shared" si="0"/>
        <v>99.99999999999999</v>
      </c>
      <c r="C33" s="1">
        <f t="shared" si="2"/>
        <v>7.655690089855745E-08</v>
      </c>
      <c r="D33" s="55">
        <f t="shared" si="3"/>
        <v>38539643238.78982</v>
      </c>
      <c r="E33" s="1">
        <f t="shared" si="4"/>
        <v>4.937693280891802E-08</v>
      </c>
      <c r="F33" s="55">
        <f t="shared" si="5"/>
        <v>24856928014.9277</v>
      </c>
      <c r="G33" s="1">
        <f t="shared" si="6"/>
        <v>1.1694028188579075E-07</v>
      </c>
      <c r="H33" s="55">
        <f t="shared" si="7"/>
        <v>58869111617.9549</v>
      </c>
    </row>
    <row r="34" spans="1:8" ht="12.75">
      <c r="A34" s="1">
        <f t="shared" si="1"/>
        <v>1.0999999999999998E-07</v>
      </c>
      <c r="B34" s="53">
        <f t="shared" si="0"/>
        <v>109.99999999999999</v>
      </c>
      <c r="C34" s="1">
        <f t="shared" si="2"/>
        <v>4.572376932013026E-07</v>
      </c>
      <c r="D34" s="55">
        <f t="shared" si="3"/>
        <v>253196708603.98196</v>
      </c>
      <c r="E34" s="1">
        <f t="shared" si="4"/>
        <v>3.068996240411256E-07</v>
      </c>
      <c r="F34" s="55">
        <f t="shared" si="5"/>
        <v>169946563536.70697</v>
      </c>
      <c r="G34" s="1">
        <f t="shared" si="6"/>
        <v>6.720419470078745E-07</v>
      </c>
      <c r="H34" s="55">
        <f t="shared" si="7"/>
        <v>372145191781.66644</v>
      </c>
    </row>
    <row r="35" spans="1:8" ht="12.75">
      <c r="A35" s="1">
        <f t="shared" si="1"/>
        <v>1.2E-07</v>
      </c>
      <c r="B35" s="53">
        <f t="shared" si="0"/>
        <v>119.99999999999999</v>
      </c>
      <c r="C35" s="1">
        <f t="shared" si="2"/>
        <v>1.951941553503842E-06</v>
      </c>
      <c r="D35" s="55">
        <f t="shared" si="3"/>
        <v>1179156369373.2236</v>
      </c>
      <c r="E35" s="1">
        <f t="shared" si="4"/>
        <v>1.3544093603813452E-06</v>
      </c>
      <c r="F35" s="55">
        <f t="shared" si="5"/>
        <v>818190698981.5172</v>
      </c>
      <c r="G35" s="1">
        <f t="shared" si="6"/>
        <v>2.7783266389236018E-06</v>
      </c>
      <c r="H35" s="55">
        <f t="shared" si="7"/>
        <v>1678370720990.7588</v>
      </c>
    </row>
    <row r="36" spans="1:8" ht="12.75">
      <c r="A36" s="1">
        <f t="shared" si="1"/>
        <v>1.3E-07</v>
      </c>
      <c r="B36" s="53">
        <f t="shared" si="0"/>
        <v>130</v>
      </c>
      <c r="C36" s="1">
        <f t="shared" si="2"/>
        <v>6.45479867306546E-06</v>
      </c>
      <c r="D36" s="55">
        <f t="shared" si="3"/>
        <v>4224247920878.1226</v>
      </c>
      <c r="E36" s="1">
        <f t="shared" si="4"/>
        <v>4.606539792022853E-06</v>
      </c>
      <c r="F36" s="55">
        <f t="shared" si="5"/>
        <v>3014682118606.418</v>
      </c>
      <c r="G36" s="1">
        <f t="shared" si="6"/>
        <v>8.941401954435576E-06</v>
      </c>
      <c r="H36" s="55">
        <f t="shared" si="7"/>
        <v>5851568813969.27</v>
      </c>
    </row>
    <row r="37" spans="1:8" ht="12.75">
      <c r="A37" s="1">
        <f t="shared" si="1"/>
        <v>1.4E-07</v>
      </c>
      <c r="B37" s="53">
        <f t="shared" si="0"/>
        <v>140</v>
      </c>
      <c r="C37" s="1">
        <f t="shared" si="2"/>
        <v>1.7504647337627184E-05</v>
      </c>
      <c r="D37" s="55">
        <f t="shared" si="3"/>
        <v>12336863139609.846</v>
      </c>
      <c r="E37" s="1">
        <f t="shared" si="4"/>
        <v>1.2797063884886462E-05</v>
      </c>
      <c r="F37" s="55">
        <f t="shared" si="5"/>
        <v>9019069204400.707</v>
      </c>
      <c r="G37" s="1">
        <f t="shared" si="6"/>
        <v>2.3690133360738023E-05</v>
      </c>
      <c r="H37" s="55">
        <f t="shared" si="7"/>
        <v>16696247995942.062</v>
      </c>
    </row>
    <row r="38" spans="1:8" ht="12.75">
      <c r="A38" s="1">
        <f t="shared" si="1"/>
        <v>1.5000000000000002E-07</v>
      </c>
      <c r="B38" s="53">
        <f t="shared" si="0"/>
        <v>150.00000000000003</v>
      </c>
      <c r="C38" s="1">
        <f t="shared" si="2"/>
        <v>4.057938546972654E-05</v>
      </c>
      <c r="D38" s="55">
        <f t="shared" si="3"/>
        <v>30642209007223.43</v>
      </c>
      <c r="E38" s="1">
        <f t="shared" si="4"/>
        <v>3.0292280436149712E-05</v>
      </c>
      <c r="F38" s="55">
        <f t="shared" si="5"/>
        <v>22874234729907.555</v>
      </c>
      <c r="G38" s="1">
        <f t="shared" si="6"/>
        <v>5.3821855906643607E-05</v>
      </c>
      <c r="H38" s="55">
        <f t="shared" si="7"/>
        <v>40641831776343.81</v>
      </c>
    </row>
    <row r="39" spans="1:8" ht="12.75">
      <c r="A39" s="1">
        <f t="shared" si="1"/>
        <v>1.6000000000000003E-07</v>
      </c>
      <c r="B39" s="53">
        <f t="shared" si="0"/>
        <v>160.00000000000003</v>
      </c>
      <c r="C39" s="1">
        <f t="shared" si="2"/>
        <v>8.293905264510942E-05</v>
      </c>
      <c r="D39" s="55">
        <f t="shared" si="3"/>
        <v>66803989440297.836</v>
      </c>
      <c r="E39" s="1">
        <f t="shared" si="4"/>
        <v>6.305527224340565E-05</v>
      </c>
      <c r="F39" s="55">
        <f t="shared" si="5"/>
        <v>50788423628708.53</v>
      </c>
      <c r="G39" s="1">
        <f t="shared" si="6"/>
        <v>0.00010808028054115717</v>
      </c>
      <c r="H39" s="55">
        <f t="shared" si="7"/>
        <v>87054212577886.69</v>
      </c>
    </row>
    <row r="40" spans="1:8" ht="12.75">
      <c r="A40" s="1">
        <f t="shared" si="1"/>
        <v>1.7000000000000004E-07</v>
      </c>
      <c r="B40" s="53">
        <f t="shared" si="0"/>
        <v>170.00000000000003</v>
      </c>
      <c r="C40" s="1">
        <f t="shared" si="2"/>
        <v>0.00015300310052783917</v>
      </c>
      <c r="D40" s="55">
        <f t="shared" si="3"/>
        <v>130940048868940.53</v>
      </c>
      <c r="E40" s="1">
        <f t="shared" si="4"/>
        <v>0.00011821286855635481</v>
      </c>
      <c r="F40" s="55">
        <f t="shared" si="5"/>
        <v>101166569385241.62</v>
      </c>
      <c r="G40" s="1">
        <f t="shared" si="6"/>
        <v>0.00019630153343169868</v>
      </c>
      <c r="H40" s="55">
        <f t="shared" si="7"/>
        <v>167994846456838.62</v>
      </c>
    </row>
    <row r="41" spans="1:8" ht="12.75">
      <c r="A41" s="1">
        <f t="shared" si="1"/>
        <v>1.8000000000000005E-07</v>
      </c>
      <c r="B41" s="53">
        <f t="shared" si="0"/>
        <v>180.00000000000006</v>
      </c>
      <c r="C41" s="1">
        <f t="shared" si="2"/>
        <v>0.0002594132164282108</v>
      </c>
      <c r="D41" s="55">
        <f t="shared" si="3"/>
        <v>235064988935118.78</v>
      </c>
      <c r="E41" s="1">
        <f t="shared" si="4"/>
        <v>0.00020332031054538148</v>
      </c>
      <c r="F41" s="55">
        <f t="shared" si="5"/>
        <v>184236898977971.8</v>
      </c>
      <c r="G41" s="1">
        <f t="shared" si="6"/>
        <v>0.0003282488453962416</v>
      </c>
      <c r="H41" s="55">
        <f t="shared" si="7"/>
        <v>297439784577768.5</v>
      </c>
    </row>
    <row r="42" spans="1:8" ht="12.75">
      <c r="A42" s="1">
        <f t="shared" si="1"/>
        <v>1.9000000000000006E-07</v>
      </c>
      <c r="B42" s="53">
        <f t="shared" si="0"/>
        <v>190.00000000000006</v>
      </c>
      <c r="C42" s="1">
        <f t="shared" si="2"/>
        <v>0.00041001110439716</v>
      </c>
      <c r="D42" s="55">
        <f t="shared" si="3"/>
        <v>392168372200165.25</v>
      </c>
      <c r="E42" s="1">
        <f t="shared" si="4"/>
        <v>0.000325501659994718</v>
      </c>
      <c r="F42" s="55">
        <f t="shared" si="5"/>
        <v>311336582789059.7</v>
      </c>
      <c r="G42" s="1">
        <f t="shared" si="6"/>
        <v>0.0005124214593415834</v>
      </c>
      <c r="H42" s="55">
        <f t="shared" si="7"/>
        <v>490122066049618.7</v>
      </c>
    </row>
    <row r="43" spans="1:8" ht="12.75">
      <c r="A43" s="1">
        <f t="shared" si="1"/>
        <v>2.0000000000000007E-07</v>
      </c>
      <c r="B43" s="53">
        <f t="shared" si="0"/>
        <v>200.00000000000006</v>
      </c>
      <c r="C43" s="1">
        <f t="shared" si="2"/>
        <v>0.0006109450516515147</v>
      </c>
      <c r="D43" s="55">
        <f t="shared" si="3"/>
        <v>615113831745952.2</v>
      </c>
      <c r="E43" s="1">
        <f t="shared" si="4"/>
        <v>0.0004906498822958</v>
      </c>
      <c r="F43" s="55">
        <f t="shared" si="5"/>
        <v>493997828984497.6</v>
      </c>
      <c r="G43" s="1">
        <f t="shared" si="6"/>
        <v>0.0007550790987323763</v>
      </c>
      <c r="H43" s="55">
        <f t="shared" si="7"/>
        <v>760231376679488.5</v>
      </c>
    </row>
    <row r="44" spans="1:8" ht="12.75">
      <c r="A44" s="1">
        <f t="shared" si="1"/>
        <v>2.1000000000000008E-07</v>
      </c>
      <c r="B44" s="53">
        <f t="shared" si="0"/>
        <v>210.00000000000009</v>
      </c>
      <c r="C44" s="1">
        <f t="shared" si="2"/>
        <v>0.0008660463420297922</v>
      </c>
      <c r="D44" s="55">
        <f t="shared" si="3"/>
        <v>915553594548701.8</v>
      </c>
      <c r="E44" s="1">
        <f t="shared" si="4"/>
        <v>0.0007028217638614576</v>
      </c>
      <c r="F44" s="55">
        <f t="shared" si="5"/>
        <v>742998337389526</v>
      </c>
      <c r="G44" s="1">
        <f t="shared" si="6"/>
        <v>0.0010596226771593445</v>
      </c>
      <c r="H44" s="55">
        <f t="shared" si="7"/>
        <v>1120195656810687.6</v>
      </c>
    </row>
    <row r="45" spans="1:8" ht="12.75">
      <c r="A45" s="1">
        <f t="shared" si="1"/>
        <v>2.200000000000001E-07</v>
      </c>
      <c r="B45" s="53">
        <f t="shared" si="0"/>
        <v>220.00000000000009</v>
      </c>
      <c r="C45" s="1">
        <f t="shared" si="2"/>
        <v>0.001176529586038481</v>
      </c>
      <c r="D45" s="55">
        <f t="shared" si="3"/>
        <v>1303013391894613.5</v>
      </c>
      <c r="E45" s="1">
        <f t="shared" si="4"/>
        <v>0.0009638935302017193</v>
      </c>
      <c r="F45" s="55">
        <f t="shared" si="5"/>
        <v>1067517717461238.8</v>
      </c>
      <c r="G45" s="1">
        <f t="shared" si="6"/>
        <v>0.0014263665678038114</v>
      </c>
      <c r="H45" s="55">
        <f t="shared" si="7"/>
        <v>1579709309187175.8</v>
      </c>
    </row>
    <row r="46" spans="1:8" ht="12.75">
      <c r="A46" s="1">
        <f t="shared" si="1"/>
        <v>2.300000000000001E-07</v>
      </c>
      <c r="B46" s="53">
        <f t="shared" si="0"/>
        <v>230.0000000000001</v>
      </c>
      <c r="C46" s="1">
        <f t="shared" si="2"/>
        <v>0.0015409991879266195</v>
      </c>
      <c r="D46" s="55">
        <f t="shared" si="3"/>
        <v>1784241315215967</v>
      </c>
      <c r="E46" s="1">
        <f t="shared" si="4"/>
        <v>0.00127347995679722</v>
      </c>
      <c r="F46" s="55">
        <f t="shared" si="5"/>
        <v>1474494971067592.5</v>
      </c>
      <c r="G46" s="1">
        <f t="shared" si="6"/>
        <v>0.0018526584801382615</v>
      </c>
      <c r="H46" s="55">
        <f t="shared" si="7"/>
        <v>2145095097483798.2</v>
      </c>
    </row>
    <row r="47" spans="1:8" ht="12.75">
      <c r="A47" s="1">
        <f t="shared" si="1"/>
        <v>2.400000000000001E-07</v>
      </c>
      <c r="B47" s="53">
        <f t="shared" si="0"/>
        <v>240.00000000000009</v>
      </c>
      <c r="C47" s="1">
        <f t="shared" si="2"/>
        <v>0.0019556994535427146</v>
      </c>
      <c r="D47" s="55">
        <f t="shared" si="3"/>
        <v>2362852989204614</v>
      </c>
      <c r="E47" s="1">
        <f t="shared" si="4"/>
        <v>0.0016290762814957244</v>
      </c>
      <c r="F47" s="55">
        <f t="shared" si="5"/>
        <v>1968230729114144</v>
      </c>
      <c r="G47" s="1">
        <f t="shared" si="6"/>
        <v>0.002333259142337814</v>
      </c>
      <c r="H47" s="55">
        <f t="shared" si="7"/>
        <v>2819016147432536</v>
      </c>
    </row>
    <row r="48" spans="1:8" ht="12.75">
      <c r="A48" s="1">
        <f t="shared" si="1"/>
        <v>2.500000000000001E-07</v>
      </c>
      <c r="B48" s="53">
        <f t="shared" si="0"/>
        <v>250.00000000000009</v>
      </c>
      <c r="C48" s="1">
        <f t="shared" si="2"/>
        <v>0.002414927612956947</v>
      </c>
      <c r="D48" s="55">
        <f t="shared" si="3"/>
        <v>3039257322281994</v>
      </c>
      <c r="E48" s="1">
        <f t="shared" si="4"/>
        <v>0.002026360552710745</v>
      </c>
      <c r="F48" s="55">
        <f t="shared" si="5"/>
        <v>2550234265559874</v>
      </c>
      <c r="G48" s="1">
        <f t="shared" si="6"/>
        <v>0.0028608811905064782</v>
      </c>
      <c r="H48" s="55">
        <f t="shared" si="7"/>
        <v>3600502996352402.5</v>
      </c>
    </row>
    <row r="49" spans="1:10" ht="12.75">
      <c r="A49" s="1">
        <f t="shared" si="1"/>
        <v>2.600000000000001E-07</v>
      </c>
      <c r="B49" s="53">
        <f t="shared" si="0"/>
        <v>260.0000000000001</v>
      </c>
      <c r="C49" s="1">
        <f t="shared" si="2"/>
        <v>0.002911530464827106</v>
      </c>
      <c r="D49" s="55">
        <f t="shared" si="3"/>
        <v>3810816459370147.5</v>
      </c>
      <c r="E49" s="1">
        <f t="shared" si="4"/>
        <v>0.0024595900712131072</v>
      </c>
      <c r="F49" s="55">
        <f t="shared" si="5"/>
        <v>3219284991146022</v>
      </c>
      <c r="G49" s="1">
        <f t="shared" si="6"/>
        <v>0.0034267949821994476</v>
      </c>
      <c r="H49" s="55">
        <f t="shared" si="7"/>
        <v>4485231007819166.5</v>
      </c>
      <c r="J49" s="20"/>
    </row>
    <row r="50" spans="1:8" ht="12.75">
      <c r="A50" s="1">
        <f t="shared" si="1"/>
        <v>2.700000000000001E-07</v>
      </c>
      <c r="B50" s="53">
        <f t="shared" si="0"/>
        <v>270.0000000000001</v>
      </c>
      <c r="C50" s="1">
        <f t="shared" si="2"/>
        <v>0.0034374183122139216</v>
      </c>
      <c r="D50" s="55">
        <f t="shared" si="3"/>
        <v>4672179247368156</v>
      </c>
      <c r="E50" s="1">
        <f t="shared" si="4"/>
        <v>0.0029220330638730584</v>
      </c>
      <c r="F50" s="55">
        <f t="shared" si="5"/>
        <v>3971661578877883</v>
      </c>
      <c r="G50" s="1">
        <f t="shared" si="6"/>
        <v>0.004021428382913183</v>
      </c>
      <c r="H50" s="55">
        <f t="shared" si="7"/>
        <v>5465972578508496</v>
      </c>
    </row>
    <row r="51" spans="1:8" ht="12.75">
      <c r="A51" s="1">
        <f t="shared" si="1"/>
        <v>2.800000000000001E-07</v>
      </c>
      <c r="B51" s="53">
        <f t="shared" si="0"/>
        <v>280.0000000000001</v>
      </c>
      <c r="C51" s="1">
        <f t="shared" si="2"/>
        <v>0.003984047523593545</v>
      </c>
      <c r="D51" s="55">
        <f t="shared" si="3"/>
        <v>5615725708980511</v>
      </c>
      <c r="E51" s="1">
        <f t="shared" si="4"/>
        <v>0.0034063898531437086</v>
      </c>
      <c r="F51" s="55">
        <f t="shared" si="5"/>
        <v>4801486668978063</v>
      </c>
      <c r="G51" s="1">
        <f t="shared" si="6"/>
        <v>0.004634910171602386</v>
      </c>
      <c r="H51" s="55">
        <f t="shared" si="7"/>
        <v>6533151036814344</v>
      </c>
    </row>
    <row r="52" spans="1:8" ht="12.75">
      <c r="A52" s="1">
        <f t="shared" si="1"/>
        <v>2.9000000000000014E-07</v>
      </c>
      <c r="B52" s="53">
        <f t="shared" si="0"/>
        <v>290.0000000000001</v>
      </c>
      <c r="C52" s="1">
        <f t="shared" si="2"/>
        <v>0.004542840767876311</v>
      </c>
      <c r="D52" s="55">
        <f t="shared" si="3"/>
        <v>6632066283326499</v>
      </c>
      <c r="E52" s="1">
        <f t="shared" si="4"/>
        <v>0.003905172259120372</v>
      </c>
      <c r="F52" s="55">
        <f t="shared" si="5"/>
        <v>5701137810824401</v>
      </c>
      <c r="G52" s="1">
        <f t="shared" si="6"/>
        <v>0.005257527722797176</v>
      </c>
      <c r="H52" s="55">
        <f t="shared" si="7"/>
        <v>7675433528417007</v>
      </c>
    </row>
    <row r="53" spans="1:8" ht="12.75">
      <c r="A53" s="1">
        <f t="shared" si="1"/>
        <v>3.0000000000000015E-07</v>
      </c>
      <c r="B53" s="53">
        <f t="shared" si="0"/>
        <v>300.00000000000017</v>
      </c>
      <c r="C53" s="1">
        <f t="shared" si="2"/>
        <v>0.005105529152805595</v>
      </c>
      <c r="D53" s="55">
        <f t="shared" si="3"/>
        <v>7710550053028969</v>
      </c>
      <c r="E53" s="1">
        <f t="shared" si="4"/>
        <v>0.004411023157661889</v>
      </c>
      <c r="F53" s="55">
        <f t="shared" si="5"/>
        <v>6661682623735858</v>
      </c>
      <c r="G53" s="1">
        <f t="shared" si="6"/>
        <v>0.005880086654423319</v>
      </c>
      <c r="H53" s="55">
        <f t="shared" si="7"/>
        <v>8880314088533623</v>
      </c>
    </row>
    <row r="54" spans="1:8" ht="12.75">
      <c r="A54" s="1">
        <f t="shared" si="1"/>
        <v>3.1000000000000016E-07</v>
      </c>
      <c r="B54" s="53">
        <f t="shared" si="0"/>
        <v>310.00000000000017</v>
      </c>
      <c r="C54" s="1">
        <f t="shared" si="2"/>
        <v>0.005664412109445483</v>
      </c>
      <c r="D54" s="55">
        <f t="shared" si="3"/>
        <v>8839747949682646</v>
      </c>
      <c r="E54" s="1">
        <f t="shared" si="4"/>
        <v>0.004916968747822344</v>
      </c>
      <c r="F54" s="55">
        <f t="shared" si="5"/>
        <v>7673305467082477</v>
      </c>
      <c r="G54" s="1">
        <f t="shared" si="6"/>
        <v>0.006494172495960957</v>
      </c>
      <c r="H54" s="55">
        <f t="shared" si="7"/>
        <v>10134652439982184</v>
      </c>
    </row>
    <row r="55" spans="1:8" ht="12.75">
      <c r="A55" s="1">
        <f t="shared" si="1"/>
        <v>3.2000000000000017E-07</v>
      </c>
      <c r="B55" s="53">
        <f t="shared" si="0"/>
        <v>320.00000000000017</v>
      </c>
      <c r="C55" s="1">
        <f t="shared" si="2"/>
        <v>0.006212538866514393</v>
      </c>
      <c r="D55" s="55">
        <f t="shared" si="3"/>
        <v>10007888144368376</v>
      </c>
      <c r="E55" s="1">
        <f t="shared" si="4"/>
        <v>0.005416603821285549</v>
      </c>
      <c r="F55" s="55">
        <f t="shared" si="5"/>
        <v>8725702378776175</v>
      </c>
      <c r="G55" s="1">
        <f t="shared" si="6"/>
        <v>0.00709232244582052</v>
      </c>
      <c r="H55" s="55">
        <f t="shared" si="7"/>
        <v>11425146988478878</v>
      </c>
    </row>
    <row r="56" spans="1:8" ht="12.75">
      <c r="A56" s="1">
        <f t="shared" si="1"/>
        <v>3.300000000000002E-07</v>
      </c>
      <c r="B56" s="53">
        <f t="shared" si="0"/>
        <v>330.00000000000017</v>
      </c>
      <c r="C56" s="1">
        <f t="shared" si="2"/>
        <v>0.0067438202264284335</v>
      </c>
      <c r="D56" s="55">
        <f t="shared" si="3"/>
        <v>11203230465058538</v>
      </c>
      <c r="E56" s="1">
        <f t="shared" si="4"/>
        <v>0.005904215390919609</v>
      </c>
      <c r="F56" s="55">
        <f t="shared" si="5"/>
        <v>9808429572395280</v>
      </c>
      <c r="G56" s="1">
        <f t="shared" si="6"/>
        <v>0.007668119733293683</v>
      </c>
      <c r="H56" s="55">
        <f t="shared" si="7"/>
        <v>12738731122915708</v>
      </c>
    </row>
    <row r="57" spans="1:8" ht="12.75">
      <c r="A57" s="1">
        <f aca="true" t="shared" si="8" ref="A57:A88">A56+A$20</f>
        <v>3.400000000000002E-07</v>
      </c>
      <c r="B57" s="53">
        <f t="shared" si="0"/>
        <v>340.00000000000017</v>
      </c>
      <c r="C57" s="1">
        <f t="shared" si="2"/>
        <v>0.00725308177274353</v>
      </c>
      <c r="D57" s="55">
        <f t="shared" si="3"/>
        <v>12414374329632058</v>
      </c>
      <c r="E57" s="1">
        <f t="shared" si="4"/>
        <v>0.0063748528988094725</v>
      </c>
      <c r="F57" s="55">
        <f t="shared" si="5"/>
        <v>10911197841386756</v>
      </c>
      <c r="G57" s="1">
        <f t="shared" si="6"/>
        <v>0.008216224888554956</v>
      </c>
      <c r="H57" s="55">
        <f t="shared" si="7"/>
        <v>14062890029210124</v>
      </c>
    </row>
    <row r="58" spans="1:8" ht="12.75">
      <c r="A58" s="1">
        <f t="shared" si="8"/>
        <v>3.500000000000002E-07</v>
      </c>
      <c r="B58" s="53">
        <f t="shared" si="0"/>
        <v>350.00000000000017</v>
      </c>
      <c r="C58" s="1">
        <f t="shared" si="2"/>
        <v>0.0077360702987733995</v>
      </c>
      <c r="D58" s="55">
        <f t="shared" si="3"/>
        <v>13630500328506648</v>
      </c>
      <c r="E58" s="1">
        <f t="shared" si="4"/>
        <v>0.0068243544302047906</v>
      </c>
      <c r="F58" s="55">
        <f t="shared" si="5"/>
        <v>12024110654410802</v>
      </c>
      <c r="G58" s="1">
        <f t="shared" si="6"/>
        <v>0.008732358198994787</v>
      </c>
      <c r="H58" s="55">
        <f t="shared" si="7"/>
        <v>15385900942356806</v>
      </c>
    </row>
    <row r="59" spans="1:8" ht="12.75">
      <c r="A59" s="1">
        <f t="shared" si="8"/>
        <v>3.600000000000002E-07</v>
      </c>
      <c r="B59" s="53">
        <f t="shared" si="0"/>
        <v>360.0000000000002</v>
      </c>
      <c r="C59" s="1">
        <f t="shared" si="2"/>
        <v>0.008189424753280721</v>
      </c>
      <c r="D59" s="55">
        <f t="shared" si="3"/>
        <v>14841549443936314</v>
      </c>
      <c r="E59" s="1">
        <f t="shared" si="4"/>
        <v>0.007249338416768059</v>
      </c>
      <c r="F59" s="55">
        <f t="shared" si="5"/>
        <v>13137847625401102</v>
      </c>
      <c r="G59" s="1">
        <f t="shared" si="6"/>
        <v>0.009213246487521165</v>
      </c>
      <c r="H59" s="55">
        <f t="shared" si="7"/>
        <v>16697003440802082</v>
      </c>
    </row>
    <row r="60" spans="1:8" ht="12.75">
      <c r="A60" s="1">
        <f t="shared" si="8"/>
        <v>3.700000000000002E-07</v>
      </c>
      <c r="B60" s="53">
        <f t="shared" si="0"/>
        <v>370.0000000000002</v>
      </c>
      <c r="C60" s="1">
        <f t="shared" si="2"/>
        <v>0.008610621829358614</v>
      </c>
      <c r="D60" s="55">
        <f t="shared" si="3"/>
        <v>16038346263351926</v>
      </c>
      <c r="E60" s="1">
        <f t="shared" si="4"/>
        <v>0.0076471696434851025</v>
      </c>
      <c r="F60" s="55">
        <f t="shared" si="5"/>
        <v>14243797615014218</v>
      </c>
      <c r="G60" s="1">
        <f t="shared" si="6"/>
        <v>0.009656545614317804</v>
      </c>
      <c r="H60" s="55">
        <f t="shared" si="7"/>
        <v>17986508447301962</v>
      </c>
    </row>
    <row r="61" spans="1:8" ht="12.75">
      <c r="A61" s="1">
        <f t="shared" si="8"/>
        <v>3.800000000000002E-07</v>
      </c>
      <c r="B61" s="53">
        <f t="shared" si="0"/>
        <v>380.0000000000002</v>
      </c>
      <c r="C61" s="1">
        <f t="shared" si="2"/>
        <v>0.008997904827968584</v>
      </c>
      <c r="D61" s="55">
        <f t="shared" si="3"/>
        <v>17212673762993286</v>
      </c>
      <c r="E61" s="1">
        <f t="shared" si="4"/>
        <v>0.008015907303580585</v>
      </c>
      <c r="F61" s="55">
        <f t="shared" si="5"/>
        <v>15334147223035012</v>
      </c>
      <c r="G61" s="1">
        <f t="shared" si="6"/>
        <v>0.01006074814714198</v>
      </c>
      <c r="H61" s="55">
        <f t="shared" si="7"/>
        <v>19245855449605860</v>
      </c>
    </row>
    <row r="62" spans="1:8" ht="12.75">
      <c r="A62" s="1">
        <f t="shared" si="8"/>
        <v>3.9000000000000024E-07</v>
      </c>
      <c r="B62" s="53">
        <f t="shared" si="0"/>
        <v>390.0000000000002</v>
      </c>
      <c r="C62" s="1">
        <f t="shared" si="2"/>
        <v>0.00935020284825676</v>
      </c>
      <c r="D62" s="55">
        <f t="shared" si="3"/>
        <v>18357307613490360</v>
      </c>
      <c r="E62" s="1">
        <f t="shared" si="4"/>
        <v>0.008354241607651147</v>
      </c>
      <c r="F62" s="55">
        <f t="shared" si="5"/>
        <v>16401931119351578</v>
      </c>
      <c r="G62" s="1">
        <f t="shared" si="6"/>
        <v>0.010425083706786669</v>
      </c>
      <c r="H62" s="55">
        <f t="shared" si="7"/>
        <v>20467627452333740</v>
      </c>
    </row>
    <row r="63" spans="1:8" ht="12.75">
      <c r="A63" s="9">
        <f t="shared" si="8"/>
        <v>4.0000000000000025E-07</v>
      </c>
      <c r="B63" s="54">
        <f t="shared" si="0"/>
        <v>400.0000000000002</v>
      </c>
      <c r="C63" s="9">
        <f t="shared" si="2"/>
        <v>0.009667045844534797</v>
      </c>
      <c r="D63" s="56">
        <f t="shared" si="3"/>
        <v>19466017754039840</v>
      </c>
      <c r="E63" s="9">
        <f t="shared" si="4"/>
        <v>0.008661424202609387</v>
      </c>
      <c r="F63" s="56">
        <f t="shared" si="5"/>
        <v>17441050763050178</v>
      </c>
      <c r="G63" s="9">
        <f t="shared" si="6"/>
        <v>0.0107494177157077</v>
      </c>
      <c r="H63" s="56">
        <f t="shared" si="7"/>
        <v>21645532613032316</v>
      </c>
    </row>
    <row r="64" spans="1:8" ht="12.75">
      <c r="A64" s="1">
        <f t="shared" si="8"/>
        <v>4.1000000000000026E-07</v>
      </c>
      <c r="B64" s="53">
        <f aca="true" t="shared" si="9" ref="B64:B127">A64*1000000000</f>
        <v>410.0000000000003</v>
      </c>
      <c r="C64" s="1">
        <f t="shared" si="2"/>
        <v>0.00994847973066191</v>
      </c>
      <c r="D64" s="55">
        <f t="shared" si="3"/>
        <v>20533544407628880</v>
      </c>
      <c r="E64" s="1">
        <f t="shared" si="4"/>
        <v>0.008937196488470732</v>
      </c>
      <c r="F64" s="55">
        <f t="shared" si="5"/>
        <v>18446267765930190</v>
      </c>
      <c r="G64" s="1">
        <f t="shared" si="6"/>
        <v>0.011034152730672117</v>
      </c>
      <c r="H64" s="55">
        <f t="shared" si="7"/>
        <v>22774360628942124</v>
      </c>
    </row>
    <row r="65" spans="1:8" ht="12.75">
      <c r="A65" s="1">
        <f t="shared" si="8"/>
        <v>4.2000000000000027E-07</v>
      </c>
      <c r="B65" s="53">
        <f t="shared" si="9"/>
        <v>420.0000000000003</v>
      </c>
      <c r="C65" s="1">
        <f t="shared" si="2"/>
        <v>0.010194984546284473</v>
      </c>
      <c r="D65" s="55">
        <f t="shared" si="3"/>
        <v>21555554927563276</v>
      </c>
      <c r="E65" s="1">
        <f t="shared" si="4"/>
        <v>0.009181718888101473</v>
      </c>
      <c r="F65" s="55">
        <f t="shared" si="5"/>
        <v>19413177619189890</v>
      </c>
      <c r="G65" s="1">
        <f t="shared" si="6"/>
        <v>0.011280135249061277</v>
      </c>
      <c r="H65" s="55">
        <f t="shared" si="7"/>
        <v>23849920894691104</v>
      </c>
    </row>
    <row r="66" spans="1:8" ht="12.75">
      <c r="A66" s="1">
        <f t="shared" si="8"/>
        <v>4.300000000000003E-07</v>
      </c>
      <c r="B66" s="53">
        <f t="shared" si="9"/>
        <v>430.0000000000003</v>
      </c>
      <c r="C66" s="1">
        <f t="shared" si="2"/>
        <v>0.01040739773527946</v>
      </c>
      <c r="D66" s="55">
        <f t="shared" si="3"/>
        <v>22528586992586788</v>
      </c>
      <c r="E66" s="1">
        <f t="shared" si="4"/>
        <v>0.009395503248008159</v>
      </c>
      <c r="F66" s="55">
        <f t="shared" si="5"/>
        <v>20338168833921270</v>
      </c>
      <c r="G66" s="1">
        <f t="shared" si="6"/>
        <v>0.011488569838055662</v>
      </c>
      <c r="H66" s="55">
        <f t="shared" si="7"/>
        <v>24868968362733164</v>
      </c>
    </row>
    <row r="67" spans="1:8" ht="12.75">
      <c r="A67" s="1">
        <f t="shared" si="8"/>
        <v>4.400000000000003E-07</v>
      </c>
      <c r="B67" s="53">
        <f t="shared" si="9"/>
        <v>440.0000000000003</v>
      </c>
      <c r="C67" s="1">
        <f t="shared" si="2"/>
        <v>0.010586843815430264</v>
      </c>
      <c r="D67" s="55">
        <f t="shared" si="3"/>
        <v>23449982785135184</v>
      </c>
      <c r="E67" s="1">
        <f t="shared" si="4"/>
        <v>0.009579349828592609</v>
      </c>
      <c r="F67" s="55">
        <f t="shared" si="5"/>
        <v>21218371829182868</v>
      </c>
      <c r="G67" s="1">
        <f t="shared" si="6"/>
        <v>0.011660941624408982</v>
      </c>
      <c r="H67" s="55">
        <f t="shared" si="7"/>
        <v>25829121985563516</v>
      </c>
    </row>
    <row r="68" spans="1:8" ht="12.75">
      <c r="A68" s="1">
        <f t="shared" si="8"/>
        <v>4.500000000000003E-07</v>
      </c>
      <c r="B68" s="53">
        <f t="shared" si="9"/>
        <v>450.0000000000003</v>
      </c>
      <c r="C68" s="1">
        <f t="shared" si="2"/>
        <v>0.010734671120207134</v>
      </c>
      <c r="D68" s="55">
        <f t="shared" si="3"/>
        <v>24317817947335892</v>
      </c>
      <c r="E68" s="1">
        <f t="shared" si="4"/>
        <v>0.009734289769713854</v>
      </c>
      <c r="F68" s="55">
        <f t="shared" si="5"/>
        <v>22051601191667260</v>
      </c>
      <c r="G68" s="1">
        <f t="shared" si="6"/>
        <v>0.01179894756989584</v>
      </c>
      <c r="H68" s="55">
        <f t="shared" si="7"/>
        <v>26728779648849812</v>
      </c>
    </row>
    <row r="69" spans="1:8" ht="12.75">
      <c r="A69" s="1">
        <f t="shared" si="8"/>
        <v>4.600000000000003E-07</v>
      </c>
      <c r="B69" s="53">
        <f t="shared" si="9"/>
        <v>460.0000000000003</v>
      </c>
      <c r="C69" s="1">
        <f t="shared" si="2"/>
        <v>0.01085239584435532</v>
      </c>
      <c r="D69" s="55">
        <f t="shared" si="3"/>
        <v>25130828343433092</v>
      </c>
      <c r="E69" s="1">
        <f t="shared" si="4"/>
        <v>0.009861533475335265</v>
      </c>
      <c r="F69" s="55">
        <f t="shared" si="5"/>
        <v>22836294264051684</v>
      </c>
      <c r="G69" s="1">
        <f t="shared" si="6"/>
        <v>0.011904436511397814</v>
      </c>
      <c r="H69" s="55">
        <f t="shared" si="7"/>
        <v>27567032642736028</v>
      </c>
    </row>
    <row r="70" spans="1:8" ht="12.75">
      <c r="A70" s="1">
        <f t="shared" si="8"/>
        <v>4.700000000000003E-07</v>
      </c>
      <c r="B70" s="53">
        <f t="shared" si="9"/>
        <v>470.00000000000034</v>
      </c>
      <c r="C70" s="1">
        <f t="shared" si="2"/>
        <v>0.010941653299763175</v>
      </c>
      <c r="D70" s="55">
        <f t="shared" si="3"/>
        <v>25888336981124160</v>
      </c>
      <c r="E70" s="1">
        <f t="shared" si="4"/>
        <v>0.00996242503044504</v>
      </c>
      <c r="F70" s="55">
        <f t="shared" si="5"/>
        <v>23571448415654844</v>
      </c>
      <c r="G70" s="1">
        <f t="shared" si="6"/>
        <v>0.011979357633633989</v>
      </c>
      <c r="H70" s="55">
        <f t="shared" si="7"/>
        <v>28343581974364996</v>
      </c>
    </row>
    <row r="71" spans="1:8" ht="12.75">
      <c r="A71" s="1">
        <f t="shared" si="8"/>
        <v>4.800000000000003E-07</v>
      </c>
      <c r="B71" s="53">
        <f t="shared" si="9"/>
        <v>480.0000000000003</v>
      </c>
      <c r="C71" s="1">
        <f t="shared" si="2"/>
        <v>0.011004156063046486</v>
      </c>
      <c r="D71" s="55">
        <f t="shared" si="3"/>
        <v>26590182862855292</v>
      </c>
      <c r="E71" s="1">
        <f t="shared" si="4"/>
        <v>0.010038402525155858</v>
      </c>
      <c r="F71" s="55">
        <f t="shared" si="5"/>
        <v>24256558818827344</v>
      </c>
      <c r="G71" s="1">
        <f t="shared" si="6"/>
        <v>0.012025716838335762</v>
      </c>
      <c r="H71" s="55">
        <f t="shared" si="7"/>
        <v>29058658197522790</v>
      </c>
    </row>
    <row r="72" spans="1:8" ht="12.75">
      <c r="A72" s="1">
        <f t="shared" si="8"/>
        <v>4.900000000000003E-07</v>
      </c>
      <c r="B72" s="53">
        <f t="shared" si="9"/>
        <v>490.0000000000003</v>
      </c>
      <c r="C72" s="1">
        <f t="shared" si="2"/>
        <v>0.011041658550175422</v>
      </c>
      <c r="D72" s="55">
        <f t="shared" si="3"/>
        <v>27236653049417420</v>
      </c>
      <c r="E72" s="1">
        <f t="shared" si="4"/>
        <v>0.01009096399702815</v>
      </c>
      <c r="F72" s="55">
        <f t="shared" si="5"/>
        <v>24891558099924370</v>
      </c>
      <c r="G72" s="1">
        <f t="shared" si="6"/>
        <v>0.012045540351593984</v>
      </c>
      <c r="H72" s="55">
        <f t="shared" si="7"/>
        <v>29712945918247990</v>
      </c>
    </row>
    <row r="73" spans="1:8" ht="12.75">
      <c r="A73" s="1">
        <f t="shared" si="8"/>
        <v>5.000000000000003E-07</v>
      </c>
      <c r="B73" s="53">
        <f t="shared" si="9"/>
        <v>500.0000000000003</v>
      </c>
      <c r="C73" s="1">
        <f t="shared" si="2"/>
        <v>0.011055927467978116</v>
      </c>
      <c r="D73" s="55">
        <f t="shared" si="3"/>
        <v>27828418815856384</v>
      </c>
      <c r="E73" s="1">
        <f t="shared" si="4"/>
        <v>0.010121638597333879</v>
      </c>
      <c r="F73" s="55">
        <f t="shared" si="5"/>
        <v>25476758852222770</v>
      </c>
      <c r="G73" s="1">
        <f t="shared" si="6"/>
        <v>0.01204084485054903</v>
      </c>
      <c r="H73" s="55">
        <f t="shared" si="7"/>
        <v>30307513717716560</v>
      </c>
    </row>
    <row r="74" spans="1:8" ht="12.75">
      <c r="A74" s="1">
        <f t="shared" si="8"/>
        <v>5.100000000000003E-07</v>
      </c>
      <c r="B74" s="53">
        <f t="shared" si="9"/>
        <v>510.0000000000003</v>
      </c>
      <c r="C74" s="1">
        <f t="shared" si="2"/>
        <v>0.01104871755220159</v>
      </c>
      <c r="D74" s="55">
        <f t="shared" si="3"/>
        <v>28366476455053892</v>
      </c>
      <c r="E74" s="1">
        <f t="shared" si="4"/>
        <v>0.010131962526572827</v>
      </c>
      <c r="F74" s="55">
        <f t="shared" si="5"/>
        <v>26012799684271670</v>
      </c>
      <c r="G74" s="1">
        <f t="shared" si="6"/>
        <v>0.01201361337474276</v>
      </c>
      <c r="H74" s="55">
        <f t="shared" si="7"/>
        <v>30843749903522130</v>
      </c>
    </row>
    <row r="75" spans="1:8" ht="12.75">
      <c r="A75" s="1">
        <f t="shared" si="8"/>
        <v>5.200000000000003E-07</v>
      </c>
      <c r="B75" s="53">
        <f t="shared" si="9"/>
        <v>520.0000000000003</v>
      </c>
      <c r="C75" s="1">
        <f t="shared" si="2"/>
        <v>0.011021751994567007</v>
      </c>
      <c r="D75" s="55">
        <f t="shared" si="3"/>
        <v>28852093027634444</v>
      </c>
      <c r="E75" s="1">
        <f t="shared" si="4"/>
        <v>0.010123459257738724</v>
      </c>
      <c r="F75" s="55">
        <f t="shared" si="5"/>
        <v>26500595223855732</v>
      </c>
      <c r="G75" s="1">
        <f t="shared" si="6"/>
        <v>0.011965776302933755</v>
      </c>
      <c r="H75" s="55">
        <f t="shared" si="7"/>
        <v>31323304245122532</v>
      </c>
    </row>
    <row r="76" spans="1:8" ht="12.75">
      <c r="A76" s="1">
        <f t="shared" si="8"/>
        <v>5.300000000000003E-07</v>
      </c>
      <c r="B76" s="53">
        <f t="shared" si="9"/>
        <v>530.0000000000003</v>
      </c>
      <c r="C76" s="1">
        <f t="shared" si="2"/>
        <v>0.010976706977036265</v>
      </c>
      <c r="D76" s="55">
        <f t="shared" si="3"/>
        <v>29286757158299844</v>
      </c>
      <c r="E76" s="1">
        <f t="shared" si="4"/>
        <v>0.010097623563395778</v>
      </c>
      <c r="F76" s="55">
        <f t="shared" si="5"/>
        <v>26941290297333356</v>
      </c>
      <c r="G76" s="1">
        <f t="shared" si="6"/>
        <v>0.011899196712580454</v>
      </c>
      <c r="H76" s="55">
        <f t="shared" si="7"/>
        <v>31748035656708068</v>
      </c>
    </row>
    <row r="77" spans="1:8" ht="12.75">
      <c r="A77" s="1">
        <f t="shared" si="8"/>
        <v>5.400000000000003E-07</v>
      </c>
      <c r="B77" s="53">
        <f t="shared" si="9"/>
        <v>540.0000000000003</v>
      </c>
      <c r="C77" s="1">
        <f t="shared" si="2"/>
        <v>0.010915199762612585</v>
      </c>
      <c r="D77" s="55">
        <f t="shared" si="3"/>
        <v>29672134828949844</v>
      </c>
      <c r="E77" s="1">
        <f t="shared" si="4"/>
        <v>0.010055908877236203</v>
      </c>
      <c r="F77" s="55">
        <f t="shared" si="5"/>
        <v>27336218348931810</v>
      </c>
      <c r="G77" s="1">
        <f t="shared" si="6"/>
        <v>0.011815659488592374</v>
      </c>
      <c r="H77" s="55">
        <f t="shared" si="7"/>
        <v>32119965650042976</v>
      </c>
    </row>
    <row r="78" spans="1:8" ht="12.75">
      <c r="A78" s="1">
        <f t="shared" si="8"/>
        <v>5.500000000000003E-07</v>
      </c>
      <c r="B78" s="53">
        <f t="shared" si="9"/>
        <v>550.0000000000003</v>
      </c>
      <c r="C78" s="1">
        <f t="shared" si="2"/>
        <v>0.010838779832557634</v>
      </c>
      <c r="D78" s="55">
        <f t="shared" si="3"/>
        <v>30010030009474684</v>
      </c>
      <c r="E78" s="1">
        <f t="shared" si="4"/>
        <v>0.00999971754673176</v>
      </c>
      <c r="F78" s="55">
        <f t="shared" si="5"/>
        <v>27686864047396916</v>
      </c>
      <c r="G78" s="1">
        <f t="shared" si="6"/>
        <v>0.01171686360443032</v>
      </c>
      <c r="H78" s="55">
        <f t="shared" si="7"/>
        <v>32441237281125100</v>
      </c>
    </row>
    <row r="79" spans="1:8" ht="12.75">
      <c r="A79" s="1">
        <f t="shared" si="8"/>
        <v>5.600000000000004E-07</v>
      </c>
      <c r="B79" s="53">
        <f t="shared" si="9"/>
        <v>560.0000000000003</v>
      </c>
      <c r="C79" s="1">
        <f t="shared" si="2"/>
        <v>0.010748922605544983</v>
      </c>
      <c r="D79" s="55">
        <f t="shared" si="3"/>
        <v>30302349890321750</v>
      </c>
      <c r="E79" s="1">
        <f t="shared" si="4"/>
        <v>0.00993039356639956</v>
      </c>
      <c r="F79" s="55">
        <f t="shared" si="5"/>
        <v>27994829941598856</v>
      </c>
      <c r="G79" s="1">
        <f t="shared" si="6"/>
        <v>0.011604417057917173</v>
      </c>
      <c r="H79" s="55">
        <f t="shared" si="7"/>
        <v>32714079249284508</v>
      </c>
    </row>
    <row r="80" spans="1:8" ht="12.75">
      <c r="A80" s="1">
        <f t="shared" si="8"/>
        <v>5.700000000000004E-07</v>
      </c>
      <c r="B80" s="53">
        <f t="shared" si="9"/>
        <v>570.0000000000003</v>
      </c>
      <c r="C80" s="1">
        <f t="shared" si="2"/>
        <v>0.010647025321798967</v>
      </c>
      <c r="D80" s="55">
        <f t="shared" si="3"/>
        <v>30551074430261930</v>
      </c>
      <c r="E80" s="1">
        <f t="shared" si="4"/>
        <v>0.00984921741781023</v>
      </c>
      <c r="F80" s="55">
        <f t="shared" si="5"/>
        <v>28261806966427920</v>
      </c>
      <c r="G80" s="1">
        <f t="shared" si="6"/>
        <v>0.011479834003185956</v>
      </c>
      <c r="H80" s="55">
        <f t="shared" si="7"/>
        <v>32940774768358164</v>
      </c>
    </row>
    <row r="81" spans="1:8" ht="12.75">
      <c r="A81" s="1">
        <f t="shared" si="8"/>
        <v>5.800000000000004E-07</v>
      </c>
      <c r="B81" s="53">
        <f t="shared" si="9"/>
        <v>580.0000000000003</v>
      </c>
      <c r="C81" s="1">
        <f t="shared" si="2"/>
        <v>0.010534404722446256</v>
      </c>
      <c r="D81" s="55">
        <f t="shared" si="3"/>
        <v>30758229902613000</v>
      </c>
      <c r="E81" s="1">
        <f t="shared" si="4"/>
        <v>0.009757402680394463</v>
      </c>
      <c r="F81" s="55">
        <f t="shared" si="5"/>
        <v>28489548560485956</v>
      </c>
      <c r="G81" s="1">
        <f t="shared" si="6"/>
        <v>0.011344533677000872</v>
      </c>
      <c r="H81" s="55">
        <f t="shared" si="7"/>
        <v>33123634810766940</v>
      </c>
    </row>
    <row r="82" spans="1:8" ht="12.75">
      <c r="A82" s="1">
        <f t="shared" si="8"/>
        <v>5.900000000000004E-07</v>
      </c>
      <c r="B82" s="53">
        <f t="shared" si="9"/>
        <v>590.0000000000003</v>
      </c>
      <c r="C82" s="1">
        <f t="shared" si="2"/>
        <v>0.010412296199613012</v>
      </c>
      <c r="D82" s="55">
        <f t="shared" si="3"/>
        <v>30925866108822588</v>
      </c>
      <c r="E82" s="1">
        <f t="shared" si="4"/>
        <v>0.009656094114667975</v>
      </c>
      <c r="F82" s="55">
        <f t="shared" si="5"/>
        <v>28679848133355096</v>
      </c>
      <c r="G82" s="1">
        <f t="shared" si="6"/>
        <v>0.011199840770944972</v>
      </c>
      <c r="H82" s="55">
        <f t="shared" si="7"/>
        <v>33264975321701830</v>
      </c>
    </row>
    <row r="83" spans="1:8" ht="12.75">
      <c r="A83" s="1">
        <f t="shared" si="8"/>
        <v>6.000000000000004E-07</v>
      </c>
      <c r="B83" s="53">
        <f t="shared" si="9"/>
        <v>600.0000000000003</v>
      </c>
      <c r="C83" s="1">
        <f t="shared" si="2"/>
        <v>0.010281854135263524</v>
      </c>
      <c r="D83" s="55">
        <f t="shared" si="3"/>
        <v>31056036925899044</v>
      </c>
      <c r="E83" s="1">
        <f t="shared" si="4"/>
        <v>0.009546366955549628</v>
      </c>
      <c r="F83" s="55">
        <f t="shared" si="5"/>
        <v>28834519608960890</v>
      </c>
      <c r="G83" s="1">
        <f t="shared" si="6"/>
        <v>0.011046986949922054</v>
      </c>
      <c r="H83" s="55">
        <f t="shared" si="7"/>
        <v>33367098008136748</v>
      </c>
    </row>
    <row r="84" spans="1:8" ht="12.75">
      <c r="A84" s="1">
        <f t="shared" si="8"/>
        <v>6.100000000000004E-07</v>
      </c>
      <c r="B84" s="53">
        <f t="shared" si="9"/>
        <v>610.0000000000005</v>
      </c>
      <c r="C84" s="1">
        <f t="shared" si="2"/>
        <v>0.010144153185835888</v>
      </c>
      <c r="D84" s="55">
        <f t="shared" si="3"/>
        <v>31150783860552050</v>
      </c>
      <c r="E84" s="1">
        <f t="shared" si="4"/>
        <v>0.009429227187259156</v>
      </c>
      <c r="F84" s="55">
        <f t="shared" si="5"/>
        <v>28955380769730332</v>
      </c>
      <c r="G84" s="1">
        <f t="shared" si="6"/>
        <v>0.010887113261720177</v>
      </c>
      <c r="H84" s="55">
        <f t="shared" si="7"/>
        <v>33432274322782660</v>
      </c>
    </row>
    <row r="85" spans="1:8" ht="12.75">
      <c r="A85" s="1">
        <f t="shared" si="8"/>
        <v>6.200000000000004E-07</v>
      </c>
      <c r="B85" s="53">
        <f t="shared" si="9"/>
        <v>620.0000000000005</v>
      </c>
      <c r="C85" s="1">
        <f t="shared" si="2"/>
        <v>0.010000190305123032</v>
      </c>
      <c r="D85" s="55">
        <f t="shared" si="3"/>
        <v>31212122295530308</v>
      </c>
      <c r="E85" s="1">
        <f t="shared" si="4"/>
        <v>0.009305612602423028</v>
      </c>
      <c r="F85" s="55">
        <f t="shared" si="5"/>
        <v>29044239131415430</v>
      </c>
      <c r="G85" s="1">
        <f t="shared" si="6"/>
        <v>0.010721273221957503</v>
      </c>
      <c r="H85" s="55">
        <f t="shared" si="7"/>
        <v>33462732283814750</v>
      </c>
    </row>
    <row r="86" spans="1:8" ht="12.75">
      <c r="A86" s="1">
        <f t="shared" si="8"/>
        <v>6.300000000000004E-07</v>
      </c>
      <c r="B86" s="53">
        <f t="shared" si="9"/>
        <v>630.0000000000005</v>
      </c>
      <c r="C86" s="1">
        <f t="shared" si="2"/>
        <v>0.009850887329521496</v>
      </c>
      <c r="D86" s="55">
        <f t="shared" si="3"/>
        <v>31242030130510316</v>
      </c>
      <c r="E86" s="1">
        <f t="shared" si="4"/>
        <v>0.009176394476285899</v>
      </c>
      <c r="F86" s="55">
        <f t="shared" si="5"/>
        <v>29102880088620236</v>
      </c>
      <c r="G86" s="1">
        <f t="shared" si="6"/>
        <v>0.01055043639369957</v>
      </c>
      <c r="H86" s="55">
        <f t="shared" si="7"/>
        <v>33460645795245900</v>
      </c>
    </row>
    <row r="87" spans="1:8" ht="12.75">
      <c r="A87" s="1">
        <f t="shared" si="8"/>
        <v>6.400000000000004E-07</v>
      </c>
      <c r="B87" s="53">
        <f t="shared" si="9"/>
        <v>640.0000000000005</v>
      </c>
      <c r="C87" s="1">
        <f t="shared" si="2"/>
        <v>0.009697093977819442</v>
      </c>
      <c r="D87" s="55">
        <f t="shared" si="3"/>
        <v>31242438539429090</v>
      </c>
      <c r="E87" s="1">
        <f t="shared" si="4"/>
        <v>0.009042379712280418</v>
      </c>
      <c r="F87" s="55">
        <f t="shared" si="5"/>
        <v>29133057084657410</v>
      </c>
      <c r="G87" s="1">
        <f t="shared" si="6"/>
        <v>0.010375492311643867</v>
      </c>
      <c r="H87" s="55">
        <f t="shared" si="7"/>
        <v>33428126158651964</v>
      </c>
    </row>
    <row r="88" spans="1:8" ht="12.75">
      <c r="A88" s="1">
        <f t="shared" si="8"/>
        <v>6.500000000000004E-07</v>
      </c>
      <c r="B88" s="53">
        <f t="shared" si="9"/>
        <v>650.0000000000005</v>
      </c>
      <c r="C88" s="1">
        <f t="shared" si="2"/>
        <v>0.00953959114230769</v>
      </c>
      <c r="D88" s="55">
        <f t="shared" si="3"/>
        <v>31215224587154196</v>
      </c>
      <c r="E88" s="1">
        <f t="shared" si="4"/>
        <v>0.008904313337717806</v>
      </c>
      <c r="F88" s="55">
        <f t="shared" si="5"/>
        <v>29136483575124784</v>
      </c>
      <c r="G88" s="1">
        <f t="shared" si="6"/>
        <v>0.01019725462733312</v>
      </c>
      <c r="H88" s="55">
        <f t="shared" si="7"/>
        <v>33367215493430412</v>
      </c>
    </row>
    <row r="89" spans="1:8" ht="12.75">
      <c r="A89" s="1">
        <f aca="true" t="shared" si="10" ref="A89:A120">A88+A$20</f>
        <v>6.600000000000005E-07</v>
      </c>
      <c r="B89" s="53">
        <f t="shared" si="9"/>
        <v>660.0000000000005</v>
      </c>
      <c r="C89" s="1">
        <f aca="true" t="shared" si="11" ref="C89:C152">(8*PI()*A$16*A$15/(POWER(A89,5)*(EXP(A$16*A$15/(A89*A$17*A$3))-1)))*A$20</f>
        <v>0.009379094369417796</v>
      </c>
      <c r="D89" s="55">
        <f aca="true" t="shared" si="12" ref="D89:D152">(C89*A89)/($A$16*$A$15)</f>
        <v>31162205469931224</v>
      </c>
      <c r="E89" s="1">
        <f aca="true" t="shared" si="13" ref="E89:E152">(8*PI()*A$16*A$15/(POWER(A89,5)*(EXP(A$16*A$15/(A89*A$17*(A$3-A$4)))-1)))*A$20</f>
        <v>0.008762881248167733</v>
      </c>
      <c r="F89" s="55">
        <f aca="true" t="shared" si="14" ref="F89:F152">(E89*A89)/($A$16*$A$15)</f>
        <v>29114826571572396</v>
      </c>
      <c r="G89" s="1">
        <f aca="true" t="shared" si="15" ref="G89:G152">(8*PI()*A$16*A$15/(POWER(A89,5)*(EXP(A$16*A$15/(A89*A$17*(A$3+A$4)))-1)))*A$20</f>
        <v>0.01001646537474051</v>
      </c>
      <c r="H89" s="55">
        <f aca="true" t="shared" si="16" ref="H89:H152">(G89*A89)/($A$16*$A$15)</f>
        <v>33279881809046252</v>
      </c>
    </row>
    <row r="90" spans="1:8" ht="12.75">
      <c r="A90" s="1">
        <f t="shared" si="10"/>
        <v>6.700000000000005E-07</v>
      </c>
      <c r="B90" s="53">
        <f t="shared" si="9"/>
        <v>670.0000000000005</v>
      </c>
      <c r="C90" s="1">
        <f t="shared" si="11"/>
        <v>0.009216257446596857</v>
      </c>
      <c r="D90" s="55">
        <f t="shared" si="12"/>
        <v>31085134165469060</v>
      </c>
      <c r="E90" s="1">
        <f t="shared" si="13"/>
        <v>0.00861871311638579</v>
      </c>
      <c r="F90" s="55">
        <f t="shared" si="14"/>
        <v>29069701569097180</v>
      </c>
      <c r="G90" s="1">
        <f t="shared" si="15"/>
        <v>0.009833799275138902</v>
      </c>
      <c r="H90" s="55">
        <f t="shared" si="16"/>
        <v>33168015498184748</v>
      </c>
    </row>
    <row r="91" spans="1:8" ht="12.75">
      <c r="A91" s="1">
        <f t="shared" si="10"/>
        <v>6.800000000000005E-07</v>
      </c>
      <c r="B91" s="53">
        <f t="shared" si="9"/>
        <v>680.0000000000005</v>
      </c>
      <c r="C91" s="1">
        <f t="shared" si="11"/>
        <v>0.00905167602800479</v>
      </c>
      <c r="D91" s="55">
        <f t="shared" si="12"/>
        <v>30985696299327244</v>
      </c>
      <c r="E91" s="1">
        <f t="shared" si="13"/>
        <v>0.008472385396631235</v>
      </c>
      <c r="F91" s="55">
        <f t="shared" si="14"/>
        <v>29002668679110590</v>
      </c>
      <c r="G91" s="1">
        <f t="shared" si="15"/>
        <v>0.009649868016789211</v>
      </c>
      <c r="H91" s="55">
        <f t="shared" si="16"/>
        <v>33033427043978116</v>
      </c>
    </row>
    <row r="92" spans="1:8" ht="12.75">
      <c r="A92" s="1">
        <f t="shared" si="10"/>
        <v>6.900000000000005E-07</v>
      </c>
      <c r="B92" s="53">
        <f t="shared" si="9"/>
        <v>690.0000000000005</v>
      </c>
      <c r="C92" s="1">
        <f t="shared" si="11"/>
        <v>0.008885891245152027</v>
      </c>
      <c r="D92" s="55">
        <f t="shared" si="12"/>
        <v>30865508054124450</v>
      </c>
      <c r="E92" s="1">
        <f t="shared" si="13"/>
        <v>0.008324424368116928</v>
      </c>
      <c r="F92" s="55">
        <f t="shared" si="14"/>
        <v>28915229805478784</v>
      </c>
      <c r="G92" s="1">
        <f t="shared" si="15"/>
        <v>0.009465224459009882</v>
      </c>
      <c r="H92" s="55">
        <f t="shared" si="16"/>
        <v>32877845757234100</v>
      </c>
    </row>
    <row r="93" spans="1:8" ht="12.75">
      <c r="A93" s="1">
        <f t="shared" si="10"/>
        <v>7.000000000000005E-07</v>
      </c>
      <c r="B93" s="53">
        <f t="shared" si="9"/>
        <v>700.0000000000005</v>
      </c>
      <c r="C93" s="1">
        <f t="shared" si="11"/>
        <v>0.008719393260055816</v>
      </c>
      <c r="D93" s="55">
        <f t="shared" si="12"/>
        <v>30726114966771640</v>
      </c>
      <c r="E93" s="1">
        <f t="shared" si="13"/>
        <v>0.00817530917236771</v>
      </c>
      <c r="F93" s="55">
        <f t="shared" si="14"/>
        <v>28808826718461944</v>
      </c>
      <c r="G93" s="1">
        <f t="shared" si="15"/>
        <v>0.009280366721948657</v>
      </c>
      <c r="H93" s="55">
        <f t="shared" si="16"/>
        <v>32702919380719700</v>
      </c>
    </row>
    <row r="94" spans="1:8" ht="12.75">
      <c r="A94" s="1">
        <f t="shared" si="10"/>
        <v>7.100000000000005E-07</v>
      </c>
      <c r="B94" s="53">
        <f t="shared" si="9"/>
        <v>710.0000000000005</v>
      </c>
      <c r="C94" s="1">
        <f t="shared" si="11"/>
        <v>0.008552624728136823</v>
      </c>
      <c r="D94" s="55">
        <f t="shared" si="12"/>
        <v>30568991476317430</v>
      </c>
      <c r="E94" s="1">
        <f t="shared" si="13"/>
        <v>0.008025474808643645</v>
      </c>
      <c r="F94" s="55">
        <f t="shared" si="14"/>
        <v>28684839896193220</v>
      </c>
      <c r="G94" s="1">
        <f t="shared" si="15"/>
        <v>0.009095742133168525</v>
      </c>
      <c r="H94" s="55">
        <f t="shared" si="16"/>
        <v>32510214416970244</v>
      </c>
    </row>
    <row r="95" spans="1:8" ht="12.75">
      <c r="A95" s="1">
        <f t="shared" si="10"/>
        <v>7.200000000000005E-07</v>
      </c>
      <c r="B95" s="53">
        <f t="shared" si="9"/>
        <v>720.0000000000006</v>
      </c>
      <c r="C95" s="1">
        <f t="shared" si="11"/>
        <v>0.008385984146141234</v>
      </c>
      <c r="D95" s="55">
        <f t="shared" si="12"/>
        <v>30395541101018490</v>
      </c>
      <c r="E95" s="1">
        <f t="shared" si="13"/>
        <v>0.007875315059509837</v>
      </c>
      <c r="F95" s="55">
        <f t="shared" si="14"/>
        <v>28544588017728132</v>
      </c>
      <c r="G95" s="1">
        <f t="shared" si="15"/>
        <v>0.008911751010254787</v>
      </c>
      <c r="H95" s="55">
        <f t="shared" si="16"/>
        <v>32301217053801050</v>
      </c>
    </row>
    <row r="96" spans="1:8" ht="12.75">
      <c r="A96" s="1">
        <f t="shared" si="10"/>
        <v>7.300000000000005E-07</v>
      </c>
      <c r="B96" s="53">
        <f t="shared" si="9"/>
        <v>730.0000000000006</v>
      </c>
      <c r="C96" s="1">
        <f t="shared" si="11"/>
        <v>0.008219829067068437</v>
      </c>
      <c r="D96" s="55">
        <f t="shared" si="12"/>
        <v>30207097137898090</v>
      </c>
      <c r="E96" s="1">
        <f t="shared" si="13"/>
        <v>0.007725185325289491</v>
      </c>
      <c r="F96" s="55">
        <f t="shared" si="14"/>
        <v>28389328004908210</v>
      </c>
      <c r="G96" s="1">
        <f t="shared" si="15"/>
        <v>0.008728750265291465</v>
      </c>
      <c r="H96" s="55">
        <f t="shared" si="16"/>
        <v>32077334577731028</v>
      </c>
    </row>
    <row r="97" spans="1:8" ht="12.75">
      <c r="A97" s="1">
        <f t="shared" si="10"/>
        <v>7.400000000000005E-07</v>
      </c>
      <c r="B97" s="53">
        <f t="shared" si="9"/>
        <v>740.0000000000006</v>
      </c>
      <c r="C97" s="1">
        <f t="shared" si="11"/>
        <v>0.00805447916960437</v>
      </c>
      <c r="D97" s="55">
        <f t="shared" si="12"/>
        <v>30004923791361668</v>
      </c>
      <c r="E97" s="1">
        <f t="shared" si="13"/>
        <v>0.007575405351687757</v>
      </c>
      <c r="F97" s="55">
        <f t="shared" si="14"/>
        <v>28220255522397640</v>
      </c>
      <c r="G97" s="1">
        <f t="shared" si="15"/>
        <v>0.00854705682245868</v>
      </c>
      <c r="H97" s="55">
        <f t="shared" si="16"/>
        <v>31839897179957240</v>
      </c>
    </row>
    <row r="98" spans="1:8" ht="12.75">
      <c r="A98" s="1">
        <f t="shared" si="10"/>
        <v>7.500000000000005E-07</v>
      </c>
      <c r="B98" s="53">
        <f t="shared" si="9"/>
        <v>750.0000000000006</v>
      </c>
      <c r="C98" s="1">
        <f t="shared" si="11"/>
        <v>0.007890219174074514</v>
      </c>
      <c r="D98" s="55">
        <f t="shared" si="12"/>
        <v>29790217649447136</v>
      </c>
      <c r="E98" s="1">
        <f t="shared" si="13"/>
        <v>0.0074262618394733545</v>
      </c>
      <c r="F98" s="55">
        <f t="shared" si="14"/>
        <v>28038505856289364</v>
      </c>
      <c r="G98" s="1">
        <f t="shared" si="15"/>
        <v>0.008366950844356694</v>
      </c>
      <c r="H98" s="55">
        <f t="shared" si="16"/>
        <v>31590160072435210</v>
      </c>
    </row>
    <row r="99" spans="1:8" ht="12.75">
      <c r="A99" s="1">
        <f t="shared" si="10"/>
        <v>7.600000000000006E-07</v>
      </c>
      <c r="B99" s="53">
        <f t="shared" si="9"/>
        <v>760.0000000000006</v>
      </c>
      <c r="C99" s="1">
        <f t="shared" si="11"/>
        <v>0.007727301600589101</v>
      </c>
      <c r="D99" s="55">
        <f t="shared" si="12"/>
        <v>29564109437068708</v>
      </c>
      <c r="E99" s="1">
        <f t="shared" si="13"/>
        <v>0.007278010928886384</v>
      </c>
      <c r="F99" s="55">
        <f t="shared" si="14"/>
        <v>27845155101669068</v>
      </c>
      <c r="G99" s="1">
        <f t="shared" si="15"/>
        <v>0.008188678766131762</v>
      </c>
      <c r="H99" s="55">
        <f t="shared" si="16"/>
        <v>31329305843124340</v>
      </c>
    </row>
    <row r="100" spans="1:8" ht="12.75">
      <c r="A100" s="1">
        <f t="shared" si="10"/>
        <v>7.700000000000006E-07</v>
      </c>
      <c r="B100" s="53">
        <f t="shared" si="9"/>
        <v>770.0000000000006</v>
      </c>
      <c r="C100" s="1">
        <f t="shared" si="11"/>
        <v>0.0075659493679878665</v>
      </c>
      <c r="D100" s="55">
        <f t="shared" si="12"/>
        <v>29327665985246350</v>
      </c>
      <c r="E100" s="1">
        <f t="shared" si="13"/>
        <v>0.0071308805545241775</v>
      </c>
      <c r="F100" s="55">
        <f t="shared" si="14"/>
        <v>27641221598525076</v>
      </c>
      <c r="G100" s="1">
        <f t="shared" si="15"/>
        <v>0.008012456139207227</v>
      </c>
      <c r="H100" s="55">
        <f t="shared" si="16"/>
        <v>31058446989660450</v>
      </c>
    </row>
    <row r="101" spans="1:8" ht="12.75">
      <c r="A101" s="1">
        <f t="shared" si="10"/>
        <v>7.800000000000006E-07</v>
      </c>
      <c r="B101" s="53">
        <f t="shared" si="9"/>
        <v>780.0000000000006</v>
      </c>
      <c r="C101" s="1">
        <f t="shared" si="11"/>
        <v>0.007406358234516565</v>
      </c>
      <c r="D101" s="55">
        <f t="shared" si="12"/>
        <v>29081892363880924</v>
      </c>
      <c r="E101" s="1">
        <f t="shared" si="13"/>
        <v>0.006985072668946718</v>
      </c>
      <c r="F101" s="55">
        <f t="shared" si="14"/>
        <v>27427667563457304</v>
      </c>
      <c r="G101" s="1">
        <f t="shared" si="15"/>
        <v>0.007838470288532377</v>
      </c>
      <c r="H101" s="55">
        <f t="shared" si="16"/>
        <v>30778628579725550</v>
      </c>
    </row>
    <row r="102" spans="1:8" ht="12.75">
      <c r="A102" s="1">
        <f t="shared" si="10"/>
        <v>7.900000000000006E-07</v>
      </c>
      <c r="B102" s="53">
        <f t="shared" si="9"/>
        <v>790.0000000000006</v>
      </c>
      <c r="C102" s="1">
        <f t="shared" si="11"/>
        <v>0.007248699082981819</v>
      </c>
      <c r="D102" s="55">
        <f t="shared" si="12"/>
        <v>28827734133226110</v>
      </c>
      <c r="E102" s="1">
        <f t="shared" si="13"/>
        <v>0.006840765335231582</v>
      </c>
      <c r="F102" s="55">
        <f t="shared" si="14"/>
        <v>27205400871838076</v>
      </c>
      <c r="G102" s="1">
        <f t="shared" si="15"/>
        <v>0.007666882788858641</v>
      </c>
      <c r="H102" s="55">
        <f t="shared" si="16"/>
        <v>30490830994312140</v>
      </c>
    </row>
    <row r="103" spans="1:8" ht="12.75">
      <c r="A103" s="1">
        <f t="shared" si="10"/>
        <v>8.000000000000006E-07</v>
      </c>
      <c r="B103" s="53">
        <f t="shared" si="9"/>
        <v>800.0000000000006</v>
      </c>
      <c r="C103" s="1">
        <f t="shared" si="11"/>
        <v>0.007093120054519509</v>
      </c>
      <c r="D103" s="55">
        <f t="shared" si="12"/>
        <v>28566079675906892</v>
      </c>
      <c r="E103" s="1">
        <f t="shared" si="13"/>
        <v>0.0066981146902733765</v>
      </c>
      <c r="F103" s="55">
        <f t="shared" si="14"/>
        <v>26975276951473092</v>
      </c>
      <c r="G103" s="1">
        <f t="shared" si="15"/>
        <v>0.007497831766725808</v>
      </c>
      <c r="H103" s="55">
        <f t="shared" si="16"/>
        <v>30195972717022348</v>
      </c>
    </row>
    <row r="104" spans="1:8" ht="12.75">
      <c r="A104" s="1">
        <f t="shared" si="10"/>
        <v>8.100000000000006E-07</v>
      </c>
      <c r="B104" s="53">
        <f t="shared" si="9"/>
        <v>810.0000000000006</v>
      </c>
      <c r="C104" s="1">
        <f t="shared" si="11"/>
        <v>0.006939748536148206</v>
      </c>
      <c r="D104" s="55">
        <f t="shared" si="12"/>
        <v>28297762577225160</v>
      </c>
      <c r="E104" s="1">
        <f t="shared" si="13"/>
        <v>0.006557256781835123</v>
      </c>
      <c r="F104" s="55">
        <f t="shared" si="14"/>
        <v>26738100754477696</v>
      </c>
      <c r="G104" s="1">
        <f t="shared" si="15"/>
        <v>0.007331434035668873</v>
      </c>
      <c r="H104" s="55">
        <f t="shared" si="16"/>
        <v>29894913138609850</v>
      </c>
    </row>
    <row r="105" spans="1:8" ht="12.75">
      <c r="A105" s="1">
        <f t="shared" si="10"/>
        <v>8.200000000000006E-07</v>
      </c>
      <c r="B105" s="53">
        <f t="shared" si="9"/>
        <v>820.0000000000006</v>
      </c>
      <c r="C105" s="1">
        <f t="shared" si="11"/>
        <v>0.006788693008024745</v>
      </c>
      <c r="D105" s="55">
        <f t="shared" si="12"/>
        <v>28023564026653800</v>
      </c>
      <c r="E105" s="1">
        <f t="shared" si="13"/>
        <v>0.006418309283276194</v>
      </c>
      <c r="F105" s="55">
        <f t="shared" si="14"/>
        <v>26494628779080780</v>
      </c>
      <c r="G105" s="1">
        <f t="shared" si="15"/>
        <v>0.007167787072701624</v>
      </c>
      <c r="H105" s="55">
        <f t="shared" si="16"/>
        <v>29588455351248844</v>
      </c>
    </row>
    <row r="106" spans="1:8" ht="12.75">
      <c r="A106" s="1">
        <f t="shared" si="10"/>
        <v>8.300000000000006E-07</v>
      </c>
      <c r="B106" s="53">
        <f t="shared" si="9"/>
        <v>830.0000000000007</v>
      </c>
      <c r="C106" s="1">
        <f t="shared" si="11"/>
        <v>0.00664004475682766</v>
      </c>
      <c r="D106" s="55">
        <f t="shared" si="12"/>
        <v>27744215217928496</v>
      </c>
      <c r="E106" s="1">
        <f t="shared" si="13"/>
        <v>0.006281373090554997</v>
      </c>
      <c r="F106" s="55">
        <f t="shared" si="14"/>
        <v>26245571117463732</v>
      </c>
      <c r="G106" s="1">
        <f t="shared" si="15"/>
        <v>0.0070069708444517815</v>
      </c>
      <c r="H106" s="55">
        <f t="shared" si="16"/>
        <v>29277348911590490</v>
      </c>
    </row>
    <row r="107" spans="1:8" ht="12.75">
      <c r="A107" s="1">
        <f t="shared" si="10"/>
        <v>8.400000000000006E-07</v>
      </c>
      <c r="B107" s="53">
        <f t="shared" si="9"/>
        <v>840.0000000000007</v>
      </c>
      <c r="C107" s="1">
        <f t="shared" si="11"/>
        <v>0.006493879462009458</v>
      </c>
      <c r="D107" s="55">
        <f t="shared" si="12"/>
        <v>27460399729067732</v>
      </c>
      <c r="E107" s="1">
        <f t="shared" si="13"/>
        <v>0.006146533806577657</v>
      </c>
      <c r="F107" s="55">
        <f t="shared" si="14"/>
        <v>25991593509593990</v>
      </c>
      <c r="G107" s="1">
        <f t="shared" si="15"/>
        <v>0.006849049491460155</v>
      </c>
      <c r="H107" s="55">
        <f t="shared" si="16"/>
        <v>28962292555622124</v>
      </c>
    </row>
    <row r="108" spans="1:8" ht="12.75">
      <c r="A108" s="1">
        <f t="shared" si="10"/>
        <v>8.500000000000006E-07</v>
      </c>
      <c r="B108" s="53">
        <f t="shared" si="9"/>
        <v>850.0000000000007</v>
      </c>
      <c r="C108" s="1">
        <f t="shared" si="11"/>
        <v>0.006350258661819512</v>
      </c>
      <c r="D108" s="55">
        <f t="shared" si="12"/>
        <v>27172755867054044</v>
      </c>
      <c r="E108" s="1">
        <f t="shared" si="13"/>
        <v>0.006013863118272735</v>
      </c>
      <c r="F108" s="55">
        <f t="shared" si="14"/>
        <v>25733319386376504</v>
      </c>
      <c r="G108" s="1">
        <f t="shared" si="15"/>
        <v>0.006694072879150325</v>
      </c>
      <c r="H108" s="55">
        <f t="shared" si="16"/>
        <v>28643936851747292</v>
      </c>
    </row>
    <row r="109" spans="1:8" ht="12.75">
      <c r="A109" s="1">
        <f t="shared" si="10"/>
        <v>8.600000000000007E-07</v>
      </c>
      <c r="B109" s="53">
        <f t="shared" si="9"/>
        <v>860.0000000000007</v>
      </c>
      <c r="C109" s="1">
        <f t="shared" si="11"/>
        <v>0.006209231106036292</v>
      </c>
      <c r="D109" s="55">
        <f t="shared" si="12"/>
        <v>26881878964849284</v>
      </c>
      <c r="E109" s="1">
        <f t="shared" si="13"/>
        <v>0.005883420071948296</v>
      </c>
      <c r="F109" s="55">
        <f t="shared" si="14"/>
        <v>25471331888376092</v>
      </c>
      <c r="G109" s="1">
        <f t="shared" si="15"/>
        <v>0.006542078023858323</v>
      </c>
      <c r="H109" s="55">
        <f t="shared" si="16"/>
        <v>28322886781423650</v>
      </c>
    </row>
    <row r="110" spans="1:8" ht="12.75">
      <c r="A110" s="1">
        <f t="shared" si="10"/>
        <v>8.700000000000007E-07</v>
      </c>
      <c r="B110" s="53">
        <f t="shared" si="9"/>
        <v>870.0000000000007</v>
      </c>
      <c r="C110" s="1">
        <f t="shared" si="11"/>
        <v>0.006070834002287497</v>
      </c>
      <c r="D110" s="55">
        <f t="shared" si="12"/>
        <v>26588323620947492</v>
      </c>
      <c r="E110" s="1">
        <f t="shared" si="13"/>
        <v>0.005755252252556819</v>
      </c>
      <c r="F110" s="55">
        <f t="shared" si="14"/>
        <v>25206175848904564</v>
      </c>
      <c r="G110" s="1">
        <f t="shared" si="15"/>
        <v>0.00639309040210943</v>
      </c>
      <c r="H110" s="55">
        <f t="shared" si="16"/>
        <v>27999704239188490</v>
      </c>
    </row>
    <row r="111" spans="1:8" ht="12.75">
      <c r="A111" s="1">
        <f t="shared" si="10"/>
        <v>8.800000000000007E-07</v>
      </c>
      <c r="B111" s="53">
        <f t="shared" si="9"/>
        <v>880.0000000000007</v>
      </c>
      <c r="C111" s="1">
        <f t="shared" si="11"/>
        <v>0.005935094162701752</v>
      </c>
      <c r="D111" s="55">
        <f t="shared" si="12"/>
        <v>26292605873841550</v>
      </c>
      <c r="E111" s="1">
        <f t="shared" si="13"/>
        <v>0.005629396872478381</v>
      </c>
      <c r="F111" s="55">
        <f t="shared" si="14"/>
        <v>24938359732465150</v>
      </c>
      <c r="G111" s="1">
        <f t="shared" si="15"/>
        <v>0.006247125151063409</v>
      </c>
      <c r="H111" s="55">
        <f t="shared" si="16"/>
        <v>27674910446021020</v>
      </c>
    </row>
    <row r="112" spans="1:8" ht="12.75">
      <c r="A112" s="1">
        <f t="shared" si="10"/>
        <v>8.900000000000007E-07</v>
      </c>
      <c r="B112" s="53">
        <f t="shared" si="9"/>
        <v>890.0000000000007</v>
      </c>
      <c r="C112" s="1">
        <f t="shared" si="11"/>
        <v>0.005802029057443231</v>
      </c>
      <c r="D112" s="55">
        <f t="shared" si="12"/>
        <v>25995205305634210</v>
      </c>
      <c r="E112" s="1">
        <f t="shared" si="13"/>
        <v>0.005505881775350655</v>
      </c>
      <c r="F112" s="55">
        <f t="shared" si="14"/>
        <v>24668357521439460</v>
      </c>
      <c r="G112" s="1">
        <f t="shared" si="15"/>
        <v>0.006104188167737799</v>
      </c>
      <c r="H112" s="55">
        <f t="shared" si="16"/>
        <v>27348988271784396</v>
      </c>
    </row>
    <row r="113" spans="1:8" ht="12.75">
      <c r="A113" s="1">
        <f t="shared" si="10"/>
        <v>9.000000000000007E-07</v>
      </c>
      <c r="B113" s="53">
        <f t="shared" si="9"/>
        <v>900.0000000000007</v>
      </c>
      <c r="C113" s="1">
        <f t="shared" si="11"/>
        <v>0.005671647781446473</v>
      </c>
      <c r="D113" s="55">
        <f t="shared" si="12"/>
        <v>25696567070601700</v>
      </c>
      <c r="E113" s="1">
        <f t="shared" si="13"/>
        <v>0.005384726360341651</v>
      </c>
      <c r="F113" s="55">
        <f t="shared" si="14"/>
        <v>24396610545527772</v>
      </c>
      <c r="G113" s="1">
        <f t="shared" si="15"/>
        <v>0.005964277114275531</v>
      </c>
      <c r="H113" s="55">
        <f t="shared" si="16"/>
        <v>27022384463999424</v>
      </c>
    </row>
    <row r="114" spans="1:8" ht="12.75">
      <c r="A114" s="1">
        <f t="shared" si="10"/>
        <v>9.100000000000007E-07</v>
      </c>
      <c r="B114" s="53">
        <f t="shared" si="9"/>
        <v>910.0000000000007</v>
      </c>
      <c r="C114" s="1">
        <f t="shared" si="11"/>
        <v>0.005543951940404893</v>
      </c>
      <c r="D114" s="55">
        <f t="shared" si="12"/>
        <v>25397103845854196</v>
      </c>
      <c r="E114" s="1">
        <f t="shared" si="13"/>
        <v>0.005265942432090052</v>
      </c>
      <c r="F114" s="55">
        <f t="shared" si="14"/>
        <v>24123529249842960</v>
      </c>
      <c r="G114" s="1">
        <f t="shared" si="15"/>
        <v>0.005827382336160259</v>
      </c>
      <c r="H114" s="55">
        <f t="shared" si="16"/>
        <v>26695511781465710</v>
      </c>
    </row>
    <row r="115" spans="1:8" ht="12.75">
      <c r="A115" s="1">
        <f t="shared" si="10"/>
        <v>9.200000000000007E-07</v>
      </c>
      <c r="B115" s="53">
        <f t="shared" si="9"/>
        <v>920.0000000000007</v>
      </c>
      <c r="C115" s="1">
        <f t="shared" si="11"/>
        <v>0.005418936461782573</v>
      </c>
      <c r="D115" s="55">
        <f t="shared" si="12"/>
        <v>25097197702360140</v>
      </c>
      <c r="E115" s="1">
        <f t="shared" si="13"/>
        <v>0.005149534981338783</v>
      </c>
      <c r="F115" s="55">
        <f t="shared" si="14"/>
        <v>23849494898739852</v>
      </c>
      <c r="G115" s="1">
        <f t="shared" si="15"/>
        <v>0.005693487699908896</v>
      </c>
      <c r="H115" s="55">
        <f t="shared" si="16"/>
        <v>26368751032294820</v>
      </c>
    </row>
    <row r="116" spans="1:8" ht="12.75">
      <c r="A116" s="1">
        <f t="shared" si="10"/>
        <v>9.300000000000007E-07</v>
      </c>
      <c r="B116" s="53">
        <f t="shared" si="9"/>
        <v>930.0000000000007</v>
      </c>
      <c r="C116" s="1">
        <f t="shared" si="11"/>
        <v>0.005296590336323566</v>
      </c>
      <c r="D116" s="55">
        <f t="shared" si="12"/>
        <v>24797201895542510</v>
      </c>
      <c r="E116" s="1">
        <f t="shared" si="13"/>
        <v>0.005035502901068983</v>
      </c>
      <c r="F116" s="55">
        <f t="shared" si="14"/>
        <v>23574861213463044</v>
      </c>
      <c r="G116" s="1">
        <f t="shared" si="15"/>
        <v>0.005562571356393972</v>
      </c>
      <c r="H116" s="55">
        <f t="shared" si="16"/>
        <v>26042453016784844</v>
      </c>
    </row>
    <row r="117" spans="1:8" ht="12.75">
      <c r="A117" s="1">
        <f t="shared" si="10"/>
        <v>9.400000000000007E-07</v>
      </c>
      <c r="B117" s="53">
        <f t="shared" si="9"/>
        <v>940.0000000000008</v>
      </c>
      <c r="C117" s="1">
        <f t="shared" si="11"/>
        <v>0.005176897295231907</v>
      </c>
      <c r="D117" s="55">
        <f t="shared" si="12"/>
        <v>24497442575435040</v>
      </c>
      <c r="E117" s="1">
        <f t="shared" si="13"/>
        <v>0.004923839642710526</v>
      </c>
      <c r="F117" s="55">
        <f t="shared" si="14"/>
        <v>23299955942538790</v>
      </c>
      <c r="G117" s="1">
        <f t="shared" si="15"/>
        <v>0.005434606435573987</v>
      </c>
      <c r="H117" s="55">
        <f t="shared" si="16"/>
        <v>25716940376272136</v>
      </c>
    </row>
    <row r="118" spans="1:8" ht="12.75">
      <c r="A118" s="1">
        <f t="shared" si="10"/>
        <v>9.500000000000008E-07</v>
      </c>
      <c r="B118" s="53">
        <f t="shared" si="9"/>
        <v>950.0000000000008</v>
      </c>
      <c r="C118" s="1">
        <f t="shared" si="11"/>
        <v>0.005059836427894366</v>
      </c>
      <c r="D118" s="55">
        <f t="shared" si="12"/>
        <v>24198220417029484</v>
      </c>
      <c r="E118" s="1">
        <f t="shared" si="13"/>
        <v>0.004814533816767194</v>
      </c>
      <c r="F118" s="55">
        <f t="shared" si="14"/>
        <v>23025082364541420</v>
      </c>
      <c r="G118" s="1">
        <f t="shared" si="15"/>
        <v>0.005309561678042325</v>
      </c>
      <c r="H118" s="55">
        <f t="shared" si="16"/>
        <v>25392509349664588</v>
      </c>
    </row>
    <row r="119" spans="1:8" ht="12.75">
      <c r="A119" s="1">
        <f t="shared" si="10"/>
        <v>9.600000000000008E-07</v>
      </c>
      <c r="B119" s="53">
        <f t="shared" si="9"/>
        <v>960.0000000000008</v>
      </c>
      <c r="C119" s="1">
        <f t="shared" si="11"/>
        <v>0.0049453827447203304</v>
      </c>
      <c r="D119" s="55">
        <f t="shared" si="12"/>
        <v>23899812171969070</v>
      </c>
      <c r="E119" s="1">
        <f t="shared" si="13"/>
        <v>0.004707569741954283</v>
      </c>
      <c r="F119" s="55">
        <f t="shared" si="14"/>
        <v>22750520723450070</v>
      </c>
      <c r="G119" s="1">
        <f t="shared" si="15"/>
        <v>0.005187402008448186</v>
      </c>
      <c r="H119" s="55">
        <f t="shared" si="16"/>
        <v>25069431439814256</v>
      </c>
    </row>
    <row r="120" spans="1:8" ht="12.75">
      <c r="A120" s="1">
        <f t="shared" si="10"/>
        <v>9.700000000000007E-07</v>
      </c>
      <c r="B120" s="53">
        <f t="shared" si="9"/>
        <v>970.0000000000007</v>
      </c>
      <c r="C120" s="1">
        <f t="shared" si="11"/>
        <v>0.004833507689382395</v>
      </c>
      <c r="D120" s="55">
        <f t="shared" si="12"/>
        <v>23602472143164740</v>
      </c>
      <c r="E120" s="1">
        <f t="shared" si="13"/>
        <v>0.004602927946707113</v>
      </c>
      <c r="F120" s="55">
        <f t="shared" si="14"/>
        <v>22476529597293500</v>
      </c>
      <c r="G120" s="1">
        <f t="shared" si="15"/>
        <v>0.005068089055498392</v>
      </c>
      <c r="H120" s="55">
        <f t="shared" si="16"/>
        <v>24747954992239470</v>
      </c>
    </row>
    <row r="121" spans="1:8" ht="12.75">
      <c r="A121" s="1">
        <f aca="true" t="shared" si="17" ref="A121:A152">A120+A$20</f>
        <v>9.800000000000006E-07</v>
      </c>
      <c r="B121" s="53">
        <f t="shared" si="9"/>
        <v>980.0000000000006</v>
      </c>
      <c r="C121" s="1">
        <f t="shared" si="11"/>
        <v>0.0047241796044591115</v>
      </c>
      <c r="D121" s="55">
        <f t="shared" si="12"/>
        <v>23306433584244932</v>
      </c>
      <c r="E121" s="1">
        <f t="shared" si="13"/>
        <v>0.004500585626683408</v>
      </c>
      <c r="F121" s="55">
        <f t="shared" si="14"/>
        <v>22203347201172664</v>
      </c>
      <c r="G121" s="1">
        <f t="shared" si="15"/>
        <v>0.0049515816229189534</v>
      </c>
      <c r="H121" s="55">
        <f t="shared" si="16"/>
        <v>24428306688975110</v>
      </c>
    </row>
    <row r="122" spans="1:8" ht="12.75">
      <c r="A122" s="1">
        <f t="shared" si="17"/>
        <v>9.900000000000005E-07</v>
      </c>
      <c r="B122" s="53">
        <f t="shared" si="9"/>
        <v>990.0000000000005</v>
      </c>
      <c r="C122" s="1">
        <f t="shared" si="11"/>
        <v>0.004617364154210211</v>
      </c>
      <c r="D122" s="55">
        <f t="shared" si="12"/>
        <v>23011910026009076</v>
      </c>
      <c r="E122" s="1">
        <f t="shared" si="13"/>
        <v>0.004400517061653064</v>
      </c>
      <c r="F122" s="55">
        <f t="shared" si="14"/>
        <v>21931192626066370</v>
      </c>
      <c r="G122" s="1">
        <f t="shared" si="15"/>
        <v>0.004837836115440846</v>
      </c>
      <c r="H122" s="55">
        <f t="shared" si="16"/>
        <v>24110692960526170</v>
      </c>
    </row>
    <row r="123" spans="1:8" ht="12.75">
      <c r="A123" s="1">
        <f t="shared" si="17"/>
        <v>1.0000000000000004E-06</v>
      </c>
      <c r="B123" s="53">
        <f t="shared" si="9"/>
        <v>1000.0000000000003</v>
      </c>
      <c r="C123" s="1">
        <f t="shared" si="11"/>
        <v>0.004513024707955019</v>
      </c>
      <c r="D123" s="55">
        <f t="shared" si="12"/>
        <v>22719096532251016</v>
      </c>
      <c r="E123" s="1">
        <f t="shared" si="13"/>
        <v>0.004302693994946902</v>
      </c>
      <c r="F123" s="55">
        <f t="shared" si="14"/>
        <v>21660267015074740</v>
      </c>
      <c r="G123" s="1">
        <f t="shared" si="15"/>
        <v>0.004726806923576463</v>
      </c>
      <c r="H123" s="55">
        <f t="shared" si="16"/>
        <v>23795301319036440</v>
      </c>
    </row>
    <row r="124" spans="1:8" ht="12.75">
      <c r="A124" s="1">
        <f t="shared" si="17"/>
        <v>1.0100000000000003E-06</v>
      </c>
      <c r="B124" s="53">
        <f t="shared" si="9"/>
        <v>1010.0000000000002</v>
      </c>
      <c r="C124" s="1">
        <f t="shared" si="11"/>
        <v>0.004411122687277634</v>
      </c>
      <c r="D124" s="55">
        <f t="shared" si="12"/>
        <v>22428170887459396</v>
      </c>
      <c r="E124" s="1">
        <f t="shared" si="13"/>
        <v>0.004207085978422526</v>
      </c>
      <c r="F124" s="55">
        <f t="shared" si="14"/>
        <v>21390754678947320</v>
      </c>
      <c r="G124" s="1">
        <f t="shared" si="15"/>
        <v>0.004618446770671562</v>
      </c>
      <c r="H124" s="55">
        <f t="shared" si="16"/>
        <v>23482301615869180</v>
      </c>
    </row>
    <row r="125" spans="1:8" ht="12.75">
      <c r="A125" s="1">
        <f t="shared" si="17"/>
        <v>1.0200000000000002E-06</v>
      </c>
      <c r="B125" s="53">
        <f t="shared" si="9"/>
        <v>1020.0000000000002</v>
      </c>
      <c r="C125" s="1">
        <f t="shared" si="11"/>
        <v>0.004311617880048585</v>
      </c>
      <c r="D125" s="55">
        <f t="shared" si="12"/>
        <v>22139294718999610</v>
      </c>
      <c r="E125" s="1">
        <f t="shared" si="13"/>
        <v>0.004113660685701742</v>
      </c>
      <c r="F125" s="55">
        <f t="shared" si="14"/>
        <v>21122824152887744</v>
      </c>
      <c r="G125" s="1">
        <f t="shared" si="15"/>
        <v>0.0045127070254528745</v>
      </c>
      <c r="H125" s="55">
        <f t="shared" si="16"/>
        <v>23171847226840864</v>
      </c>
    </row>
    <row r="126" spans="1:8" ht="12.75">
      <c r="A126" s="1">
        <f t="shared" si="17"/>
        <v>1.03E-06</v>
      </c>
      <c r="B126" s="53">
        <f t="shared" si="9"/>
        <v>1030</v>
      </c>
      <c r="C126" s="1">
        <f t="shared" si="11"/>
        <v>0.004214468724031461</v>
      </c>
      <c r="D126" s="55">
        <f t="shared" si="12"/>
        <v>21852614556438890</v>
      </c>
      <c r="E126" s="1">
        <f t="shared" si="13"/>
        <v>0.004022384196239908</v>
      </c>
      <c r="F126" s="55">
        <f t="shared" si="14"/>
        <v>20856629196730464</v>
      </c>
      <c r="G126" s="1">
        <f t="shared" si="15"/>
        <v>0.004409537983042953</v>
      </c>
      <c r="H126" s="55">
        <f t="shared" si="16"/>
        <v>22864076168357224</v>
      </c>
    </row>
    <row r="127" spans="1:8" ht="12.75">
      <c r="A127" s="1">
        <f t="shared" si="17"/>
        <v>1.04E-06</v>
      </c>
      <c r="B127" s="53">
        <f t="shared" si="9"/>
        <v>1040</v>
      </c>
      <c r="C127" s="1">
        <f t="shared" si="11"/>
        <v>0.004119632562635267</v>
      </c>
      <c r="D127" s="55">
        <f t="shared" si="12"/>
        <v>21568262830703296</v>
      </c>
      <c r="E127" s="1">
        <f t="shared" si="13"/>
        <v>0.003933221252603941</v>
      </c>
      <c r="F127" s="55">
        <f t="shared" si="14"/>
        <v>20592309740654056</v>
      </c>
      <c r="G127" s="1">
        <f t="shared" si="15"/>
        <v>0.0043088891171816305</v>
      </c>
      <c r="H127" s="55">
        <f t="shared" si="16"/>
        <v>22559112147681736</v>
      </c>
    </row>
    <row r="128" spans="1:8" ht="12.75">
      <c r="A128" s="1">
        <f t="shared" si="17"/>
        <v>1.05E-06</v>
      </c>
      <c r="B128" s="53">
        <f aca="true" t="shared" si="18" ref="B128:B155">A128*1000000000</f>
        <v>1050</v>
      </c>
      <c r="C128" s="1">
        <f t="shared" si="11"/>
        <v>0.0040270658751780175</v>
      </c>
      <c r="D128" s="55">
        <f t="shared" si="12"/>
        <v>21286358815754990</v>
      </c>
      <c r="E128" s="1">
        <f t="shared" si="13"/>
        <v>0.0038461354931620963</v>
      </c>
      <c r="F128" s="55">
        <f t="shared" si="14"/>
        <v>20329992778635652</v>
      </c>
      <c r="G128" s="1">
        <f t="shared" si="15"/>
        <v>0.004210709306176387</v>
      </c>
      <c r="H128" s="55">
        <f t="shared" si="16"/>
        <v>22257065550522484</v>
      </c>
    </row>
    <row r="129" spans="1:8" ht="12.75">
      <c r="A129" s="1">
        <f t="shared" si="17"/>
        <v>1.0599999999999998E-06</v>
      </c>
      <c r="B129" s="53">
        <f t="shared" si="18"/>
        <v>1059.9999999999998</v>
      </c>
      <c r="C129" s="1">
        <f t="shared" si="11"/>
        <v>0.0039367244838446015</v>
      </c>
      <c r="D129" s="55">
        <f t="shared" si="12"/>
        <v>21007009515456640</v>
      </c>
      <c r="E129" s="1">
        <f t="shared" si="13"/>
        <v>0.003761089662225534</v>
      </c>
      <c r="F129" s="55">
        <f t="shared" si="14"/>
        <v>20069793211867604</v>
      </c>
      <c r="G129" s="1">
        <f t="shared" si="15"/>
        <v>0.004114947034902262</v>
      </c>
      <c r="H129" s="55">
        <f t="shared" si="16"/>
        <v>21958034369063090</v>
      </c>
    </row>
    <row r="130" spans="1:8" ht="12.75">
      <c r="A130" s="1">
        <f t="shared" si="17"/>
        <v>1.0699999999999997E-06</v>
      </c>
      <c r="B130" s="53">
        <f t="shared" si="18"/>
        <v>1069.9999999999998</v>
      </c>
      <c r="C130" s="1">
        <f t="shared" si="11"/>
        <v>0.00384856373935142</v>
      </c>
      <c r="D130" s="55">
        <f t="shared" si="12"/>
        <v>20730310498250756</v>
      </c>
      <c r="E130" s="1">
        <f t="shared" si="13"/>
        <v>0.0036780457995281794</v>
      </c>
      <c r="F130" s="55">
        <f t="shared" si="14"/>
        <v>19811814644352404</v>
      </c>
      <c r="G130" s="1">
        <f t="shared" si="15"/>
        <v>0.004021550574983988</v>
      </c>
      <c r="H130" s="55">
        <f t="shared" si="16"/>
        <v>21662105073485560</v>
      </c>
    </row>
    <row r="131" spans="1:8" ht="12.75">
      <c r="A131" s="1">
        <f t="shared" si="17"/>
        <v>1.0799999999999996E-06</v>
      </c>
      <c r="B131" s="53">
        <f t="shared" si="18"/>
        <v>1079.9999999999995</v>
      </c>
      <c r="C131" s="1">
        <f t="shared" si="11"/>
        <v>0.0037625386871713603</v>
      </c>
      <c r="D131" s="55">
        <f t="shared" si="12"/>
        <v>20456346682228100</v>
      </c>
      <c r="E131" s="1">
        <f t="shared" si="13"/>
        <v>0.0035969654107880058</v>
      </c>
      <c r="F131" s="55">
        <f t="shared" si="14"/>
        <v>19556150132872056</v>
      </c>
      <c r="G131" s="1">
        <f t="shared" si="15"/>
        <v>0.003930468145119112</v>
      </c>
      <c r="H131" s="55">
        <f t="shared" si="16"/>
        <v>21369353429946196</v>
      </c>
    </row>
    <row r="132" spans="1:8" ht="12.75">
      <c r="A132" s="1">
        <f t="shared" si="17"/>
        <v>1.0899999999999995E-06</v>
      </c>
      <c r="B132" s="53">
        <f t="shared" si="18"/>
        <v>1089.9999999999995</v>
      </c>
      <c r="C132" s="1">
        <f t="shared" si="11"/>
        <v>0.003678604216025075</v>
      </c>
      <c r="D132" s="55">
        <f t="shared" si="12"/>
        <v>20185193073095590</v>
      </c>
      <c r="E132" s="1">
        <f t="shared" si="13"/>
        <v>0.0035178096209586554</v>
      </c>
      <c r="F132" s="55">
        <f t="shared" si="14"/>
        <v>19302882893493550</v>
      </c>
      <c r="G132" s="1">
        <f t="shared" si="15"/>
        <v>0.003841648053339468</v>
      </c>
      <c r="H132" s="55">
        <f t="shared" si="16"/>
        <v>21079845267868960</v>
      </c>
    </row>
    <row r="133" spans="1:8" ht="12.75">
      <c r="A133" s="1">
        <f t="shared" si="17"/>
        <v>1.0999999999999994E-06</v>
      </c>
      <c r="B133" s="53">
        <f t="shared" si="18"/>
        <v>1099.9999999999993</v>
      </c>
      <c r="C133" s="1">
        <f t="shared" si="11"/>
        <v>0.0035967151902070514</v>
      </c>
      <c r="D133" s="55">
        <f t="shared" si="12"/>
        <v>19916915457480390</v>
      </c>
      <c r="E133" s="1">
        <f t="shared" si="13"/>
        <v>0.0034405393116551807</v>
      </c>
      <c r="F133" s="55">
        <f t="shared" si="14"/>
        <v>19052086966727340</v>
      </c>
      <c r="G133" s="1">
        <f t="shared" si="15"/>
        <v>0.003755038822859022</v>
      </c>
      <c r="H133" s="55">
        <f t="shared" si="16"/>
        <v>20793637199317544</v>
      </c>
    </row>
    <row r="134" spans="1:8" ht="12.75">
      <c r="A134" s="1">
        <f t="shared" si="17"/>
        <v>1.1099999999999993E-06</v>
      </c>
      <c r="B134" s="53">
        <f t="shared" si="18"/>
        <v>1109.9999999999993</v>
      </c>
      <c r="C134" s="1">
        <f t="shared" si="11"/>
        <v>0.0035168265671878746</v>
      </c>
      <c r="D134" s="55">
        <f t="shared" si="12"/>
        <v>19651571053927864</v>
      </c>
      <c r="E134" s="1">
        <f t="shared" si="13"/>
        <v>0.003365115244121263</v>
      </c>
      <c r="F134" s="55">
        <f t="shared" si="14"/>
        <v>18803827843402444</v>
      </c>
      <c r="G134" s="1">
        <f t="shared" si="15"/>
        <v>0.0036705893030185167</v>
      </c>
      <c r="H134" s="55">
        <f t="shared" si="16"/>
        <v>20510777293102284</v>
      </c>
    </row>
    <row r="135" spans="1:8" ht="12.75">
      <c r="A135" s="1">
        <f t="shared" si="17"/>
        <v>1.1199999999999992E-06</v>
      </c>
      <c r="B135" s="53">
        <f t="shared" si="18"/>
        <v>1119.9999999999993</v>
      </c>
      <c r="C135" s="1">
        <f t="shared" si="11"/>
        <v>0.0034388935018160737</v>
      </c>
      <c r="D135" s="55">
        <f t="shared" si="12"/>
        <v>19389209123866596</v>
      </c>
      <c r="E135" s="1">
        <f t="shared" si="13"/>
        <v>0.0032914981689968334</v>
      </c>
      <c r="F135" s="55">
        <f t="shared" si="14"/>
        <v>18558163053261348</v>
      </c>
      <c r="G135" s="1">
        <f t="shared" si="15"/>
        <v>0.0035882487667096815</v>
      </c>
      <c r="H135" s="55">
        <f t="shared" si="16"/>
        <v>20231305706166496</v>
      </c>
    </row>
    <row r="136" spans="1:8" ht="12.75">
      <c r="A136" s="1">
        <f t="shared" si="17"/>
        <v>1.1299999999999991E-06</v>
      </c>
      <c r="B136" s="53">
        <f t="shared" si="18"/>
        <v>1129.999999999999</v>
      </c>
      <c r="C136" s="1">
        <f t="shared" si="11"/>
        <v>0.003362871438334028</v>
      </c>
      <c r="D136" s="55">
        <f t="shared" si="12"/>
        <v>19129871544726950</v>
      </c>
      <c r="E136" s="1">
        <f t="shared" si="13"/>
        <v>0.00321964892404463</v>
      </c>
      <c r="F136" s="55">
        <f t="shared" si="14"/>
        <v>18315142718213644</v>
      </c>
      <c r="G136" s="1">
        <f t="shared" si="15"/>
        <v>0.003507966995544856</v>
      </c>
      <c r="H136" s="55">
        <f t="shared" si="16"/>
        <v>19955255274688628</v>
      </c>
    </row>
    <row r="137" spans="1:8" ht="12.75">
      <c r="A137" s="1">
        <f t="shared" si="17"/>
        <v>1.139999999999999E-06</v>
      </c>
      <c r="B137" s="53">
        <f t="shared" si="18"/>
        <v>1139.999999999999</v>
      </c>
      <c r="C137" s="1">
        <f t="shared" si="11"/>
        <v>0.0032887161913215043</v>
      </c>
      <c r="D137" s="55">
        <f t="shared" si="12"/>
        <v>18873593347309550</v>
      </c>
      <c r="E137" s="1">
        <f t="shared" si="13"/>
        <v>0.0031495285209008003</v>
      </c>
      <c r="F137" s="55">
        <f t="shared" si="14"/>
        <v>18074810072117864</v>
      </c>
      <c r="G137" s="1">
        <f t="shared" si="15"/>
        <v>0.0034296943539294613</v>
      </c>
      <c r="H137" s="55">
        <f t="shared" si="16"/>
        <v>19682652067224292</v>
      </c>
    </row>
    <row r="138" spans="1:8" ht="12.75">
      <c r="A138" s="1">
        <f t="shared" si="17"/>
        <v>1.149999999999999E-06</v>
      </c>
      <c r="B138" s="53">
        <f t="shared" si="18"/>
        <v>1149.9999999999989</v>
      </c>
      <c r="C138" s="1">
        <f t="shared" si="11"/>
        <v>0.003216384016587561</v>
      </c>
      <c r="D138" s="55">
        <f t="shared" si="12"/>
        <v>18620403219411270</v>
      </c>
      <c r="E138" s="1">
        <f t="shared" si="13"/>
        <v>0.003081098221828488</v>
      </c>
      <c r="F138" s="55">
        <f t="shared" si="14"/>
        <v>17837201948891004</v>
      </c>
      <c r="G138" s="1">
        <f t="shared" si="15"/>
        <v>0.0033533818530955585</v>
      </c>
      <c r="H138" s="55">
        <f t="shared" si="16"/>
        <v>19413515902104040</v>
      </c>
    </row>
    <row r="139" spans="1:8" ht="12.75">
      <c r="A139" s="1">
        <f t="shared" si="17"/>
        <v>1.1599999999999988E-06</v>
      </c>
      <c r="B139" s="53">
        <f t="shared" si="18"/>
        <v>1159.9999999999989</v>
      </c>
      <c r="C139" s="1">
        <f t="shared" si="11"/>
        <v>0.0031458316729456094</v>
      </c>
      <c r="D139" s="55">
        <f t="shared" si="12"/>
        <v>18370323977625440</v>
      </c>
      <c r="E139" s="1">
        <f t="shared" si="13"/>
        <v>0.003014319607373295</v>
      </c>
      <c r="F139" s="55">
        <f t="shared" si="14"/>
        <v>17602349240672022</v>
      </c>
      <c r="G139" s="1">
        <f t="shared" si="15"/>
        <v>0.003278981206063129</v>
      </c>
      <c r="H139" s="55">
        <f t="shared" si="16"/>
        <v>19147860831193984</v>
      </c>
    </row>
    <row r="140" spans="1:8" ht="12.75">
      <c r="A140" s="1">
        <f t="shared" si="17"/>
        <v>1.1699999999999988E-06</v>
      </c>
      <c r="B140" s="53">
        <f t="shared" si="18"/>
        <v>1169.9999999999989</v>
      </c>
      <c r="C140" s="1">
        <f t="shared" si="11"/>
        <v>0.003077016475727487</v>
      </c>
      <c r="D140" s="55">
        <f t="shared" si="12"/>
        <v>18123373009144450</v>
      </c>
      <c r="E140" s="1">
        <f t="shared" si="13"/>
        <v>0.0029491546357457207</v>
      </c>
      <c r="F140" s="55">
        <f t="shared" si="14"/>
        <v>17370277327693078</v>
      </c>
      <c r="G140" s="1">
        <f t="shared" si="15"/>
        <v>0.0032064448744117137</v>
      </c>
      <c r="H140" s="55">
        <f t="shared" si="16"/>
        <v>18885695592021070</v>
      </c>
    </row>
    <row r="141" spans="1:8" ht="12.75">
      <c r="A141" s="1">
        <f t="shared" si="17"/>
        <v>1.1799999999999987E-06</v>
      </c>
      <c r="B141" s="53">
        <f t="shared" si="18"/>
        <v>1179.9999999999986</v>
      </c>
      <c r="C141" s="1">
        <f t="shared" si="11"/>
        <v>0.0030098963428195776</v>
      </c>
      <c r="D141" s="55">
        <f t="shared" si="12"/>
        <v>17879562685305180</v>
      </c>
      <c r="E141" s="1">
        <f t="shared" si="13"/>
        <v>0.0028855656946874956</v>
      </c>
      <c r="F141" s="55">
        <f t="shared" si="14"/>
        <v>17141006481439446</v>
      </c>
      <c r="G141" s="1">
        <f t="shared" si="15"/>
        <v>0.0031357261076679394</v>
      </c>
      <c r="H141" s="55">
        <f t="shared" si="16"/>
        <v>18627024030161984</v>
      </c>
    </row>
    <row r="142" spans="1:8" ht="12.75">
      <c r="A142" s="1">
        <f t="shared" si="17"/>
        <v>1.1899999999999986E-06</v>
      </c>
      <c r="B142" s="53">
        <f t="shared" si="18"/>
        <v>1189.9999999999986</v>
      </c>
      <c r="C142" s="1">
        <f t="shared" si="11"/>
        <v>0.0029444298339369674</v>
      </c>
      <c r="D142" s="55">
        <f t="shared" si="12"/>
        <v>17638900748531266</v>
      </c>
      <c r="E142" s="1">
        <f t="shared" si="13"/>
        <v>0.0028235156465157007</v>
      </c>
      <c r="F142" s="55">
        <f t="shared" si="14"/>
        <v>16914552242606336</v>
      </c>
      <c r="G142" s="1">
        <f t="shared" si="15"/>
        <v>0.003066778976043552</v>
      </c>
      <c r="H142" s="55">
        <f t="shared" si="16"/>
        <v>18371845493694510</v>
      </c>
    </row>
    <row r="143" spans="1:8" ht="12.75">
      <c r="A143" s="1">
        <f t="shared" si="17"/>
        <v>1.1999999999999985E-06</v>
      </c>
      <c r="B143" s="53">
        <f t="shared" si="18"/>
        <v>1199.9999999999984</v>
      </c>
      <c r="C143" s="1">
        <f t="shared" si="11"/>
        <v>0.0028805761837901716</v>
      </c>
      <c r="D143" s="55">
        <f t="shared" si="12"/>
        <v>17401390674243388</v>
      </c>
      <c r="E143" s="1">
        <f t="shared" si="13"/>
        <v>0.0027629678669806256</v>
      </c>
      <c r="F143" s="55">
        <f t="shared" si="14"/>
        <v>16690925775290318</v>
      </c>
      <c r="G143" s="1">
        <f t="shared" si="15"/>
        <v>0.0029995583971937096</v>
      </c>
      <c r="H143" s="55">
        <f t="shared" si="16"/>
        <v>18120155201414100</v>
      </c>
    </row>
    <row r="144" spans="1:8" ht="12.75">
      <c r="A144" s="1">
        <f t="shared" si="17"/>
        <v>1.2099999999999984E-06</v>
      </c>
      <c r="B144" s="53">
        <f t="shared" si="18"/>
        <v>1209.9999999999984</v>
      </c>
      <c r="C144" s="1">
        <f t="shared" si="11"/>
        <v>0.002818295329742211</v>
      </c>
      <c r="D144" s="55">
        <f t="shared" si="12"/>
        <v>17167032009226642</v>
      </c>
      <c r="E144" s="1">
        <f t="shared" si="13"/>
        <v>0.0027038862785197294</v>
      </c>
      <c r="F144" s="55">
        <f t="shared" si="14"/>
        <v>16470134198782748</v>
      </c>
      <c r="G144" s="1">
        <f t="shared" si="15"/>
        <v>0.0029340201576056914</v>
      </c>
      <c r="H144" s="55">
        <f t="shared" si="16"/>
        <v>17871944586424974</v>
      </c>
    </row>
    <row r="145" spans="1:8" ht="12.75">
      <c r="A145" s="1">
        <f t="shared" si="17"/>
        <v>1.2199999999999983E-06</v>
      </c>
      <c r="B145" s="53">
        <f t="shared" si="18"/>
        <v>1219.9999999999982</v>
      </c>
      <c r="C145" s="1">
        <f t="shared" si="11"/>
        <v>0.0027575479345019385</v>
      </c>
      <c r="D145" s="55">
        <f t="shared" si="12"/>
        <v>16935820687866166</v>
      </c>
      <c r="E145" s="1">
        <f t="shared" si="13"/>
        <v>0.0026462353784408865</v>
      </c>
      <c r="F145" s="55">
        <f t="shared" si="14"/>
        <v>16252180898265002</v>
      </c>
      <c r="G145" s="1">
        <f t="shared" si="15"/>
        <v>0.002870120929173703</v>
      </c>
      <c r="H145" s="55">
        <f t="shared" si="16"/>
        <v>17627201616626510</v>
      </c>
    </row>
    <row r="146" spans="1:8" ht="12.75">
      <c r="A146" s="1">
        <f t="shared" si="17"/>
        <v>1.2299999999999982E-06</v>
      </c>
      <c r="B146" s="53">
        <f t="shared" si="18"/>
        <v>1229.9999999999982</v>
      </c>
      <c r="C146" s="1">
        <f t="shared" si="11"/>
        <v>0.002698295404351717</v>
      </c>
      <c r="D146" s="55">
        <f t="shared" si="12"/>
        <v>16707749327586088</v>
      </c>
      <c r="E146" s="1">
        <f t="shared" si="13"/>
        <v>0.002589980262522734</v>
      </c>
      <c r="F146" s="55">
        <f t="shared" si="14"/>
        <v>16037065815639266</v>
      </c>
      <c r="G146" s="1">
        <f t="shared" si="15"/>
        <v>0.0028078182814654236</v>
      </c>
      <c r="H146" s="55">
        <f t="shared" si="16"/>
        <v>17385911093529378</v>
      </c>
    </row>
    <row r="147" spans="1:8" ht="12.75">
      <c r="A147" s="1">
        <f t="shared" si="17"/>
        <v>1.239999999999998E-06</v>
      </c>
      <c r="B147" s="53">
        <f t="shared" si="18"/>
        <v>1239.9999999999982</v>
      </c>
      <c r="C147" s="1">
        <f t="shared" si="11"/>
        <v>0.0026404999033638045</v>
      </c>
      <c r="D147" s="55">
        <f t="shared" si="12"/>
        <v>16482807504754356</v>
      </c>
      <c r="E147" s="1">
        <f t="shared" si="13"/>
        <v>0.0025350866444782158</v>
      </c>
      <c r="F147" s="55">
        <f t="shared" si="14"/>
        <v>15824785721664518</v>
      </c>
      <c r="G147" s="1">
        <f t="shared" si="15"/>
        <v>0.002747070690140306</v>
      </c>
      <c r="H147" s="55">
        <f t="shared" si="16"/>
        <v>17148054930754840</v>
      </c>
    </row>
    <row r="148" spans="1:8" ht="12.75">
      <c r="A148" s="1">
        <f t="shared" si="17"/>
        <v>1.249999999999998E-06</v>
      </c>
      <c r="B148" s="53">
        <f t="shared" si="18"/>
        <v>1249.999999999998</v>
      </c>
      <c r="C148" s="1">
        <f t="shared" si="11"/>
        <v>0.0025841243640195846</v>
      </c>
      <c r="D148" s="55">
        <f t="shared" si="12"/>
        <v>16260982012245980</v>
      </c>
      <c r="E148" s="1">
        <f t="shared" si="13"/>
        <v>0.0024815208716891268</v>
      </c>
      <c r="F148" s="55">
        <f t="shared" si="14"/>
        <v>15615334470506170</v>
      </c>
      <c r="G148" s="1">
        <f t="shared" si="15"/>
        <v>0.0026878375419377393</v>
      </c>
      <c r="H148" s="55">
        <f t="shared" si="16"/>
        <v>16913612413492102</v>
      </c>
    </row>
    <row r="149" spans="1:8" ht="12.75">
      <c r="A149" s="1">
        <f t="shared" si="17"/>
        <v>1.2599999999999979E-06</v>
      </c>
      <c r="B149" s="53">
        <f t="shared" si="18"/>
        <v>1259.999999999998</v>
      </c>
      <c r="C149" s="1">
        <f t="shared" si="11"/>
        <v>0.002529132494609026</v>
      </c>
      <c r="D149" s="55">
        <f t="shared" si="12"/>
        <v>16042257099790800</v>
      </c>
      <c r="E149" s="1">
        <f t="shared" si="13"/>
        <v>0.0024292499375841567</v>
      </c>
      <c r="F149" s="55">
        <f t="shared" si="14"/>
        <v>15408703237748008</v>
      </c>
      <c r="G149" s="1">
        <f t="shared" si="15"/>
        <v>0.002630079136614993</v>
      </c>
      <c r="H149" s="55">
        <f t="shared" si="16"/>
        <v>16682560440114854</v>
      </c>
    </row>
    <row r="150" spans="1:8" ht="12.75">
      <c r="A150" s="1">
        <f t="shared" si="17"/>
        <v>1.2699999999999978E-06</v>
      </c>
      <c r="B150" s="53">
        <f t="shared" si="18"/>
        <v>1269.9999999999977</v>
      </c>
      <c r="C150" s="1">
        <f t="shared" si="11"/>
        <v>0.0024754887837539286</v>
      </c>
      <c r="D150" s="55">
        <f t="shared" si="12"/>
        <v>15826614698167668</v>
      </c>
      <c r="E150" s="1">
        <f t="shared" si="13"/>
        <v>0.0023782414910006274</v>
      </c>
      <c r="F150" s="55">
        <f t="shared" si="14"/>
        <v>15204880742858662</v>
      </c>
      <c r="G150" s="1">
        <f t="shared" si="15"/>
        <v>0.002573756686179814</v>
      </c>
      <c r="H150" s="55">
        <f t="shared" si="16"/>
        <v>16454873747086962</v>
      </c>
    </row>
    <row r="151" spans="1:8" ht="12.75">
      <c r="A151" s="1">
        <f t="shared" si="17"/>
        <v>1.2799999999999977E-06</v>
      </c>
      <c r="B151" s="53">
        <f t="shared" si="18"/>
        <v>1279.9999999999977</v>
      </c>
      <c r="C151" s="1">
        <f t="shared" si="11"/>
        <v>0.0024231585023676947</v>
      </c>
      <c r="D151" s="55">
        <f t="shared" si="12"/>
        <v>15614034628246676</v>
      </c>
      <c r="E151" s="1">
        <f t="shared" si="13"/>
        <v>0.0023284638428403503</v>
      </c>
      <c r="F151" s="55">
        <f t="shared" si="14"/>
        <v>15003853457049966</v>
      </c>
      <c r="G151" s="1">
        <f t="shared" si="15"/>
        <v>0.0025188323117306525</v>
      </c>
      <c r="H151" s="55">
        <f t="shared" si="16"/>
        <v>16230525118220746</v>
      </c>
    </row>
    <row r="152" spans="1:8" ht="12.75">
      <c r="A152" s="1">
        <f t="shared" si="17"/>
        <v>1.2899999999999976E-06</v>
      </c>
      <c r="B152" s="53">
        <f t="shared" si="18"/>
        <v>1289.9999999999975</v>
      </c>
      <c r="C152" s="1">
        <f t="shared" si="11"/>
        <v>0.002372107703335998</v>
      </c>
      <c r="D152" s="55">
        <f t="shared" si="12"/>
        <v>15404494795822800</v>
      </c>
      <c r="E152" s="1">
        <f t="shared" si="13"/>
        <v>0.0022798859703028053</v>
      </c>
      <c r="F152" s="55">
        <f t="shared" si="14"/>
        <v>14805605797412786</v>
      </c>
      <c r="G152" s="1">
        <f t="shared" si="15"/>
        <v>0.0024652690381882837</v>
      </c>
      <c r="H152" s="55">
        <f t="shared" si="16"/>
        <v>16009485579287518</v>
      </c>
    </row>
    <row r="153" spans="1:8" ht="12.75">
      <c r="A153" s="1">
        <f aca="true" t="shared" si="19" ref="A153:A184">A152+A$20</f>
        <v>1.2999999999999975E-06</v>
      </c>
      <c r="B153" s="53">
        <f t="shared" si="18"/>
        <v>1299.9999999999975</v>
      </c>
      <c r="C153" s="1">
        <f aca="true" t="shared" si="20" ref="C153:C216">(8*PI()*A$16*A$15/(POWER(A153,5)*(EXP(A$16*A$15/(A153*A$17*A$3))-1)))*A$20</f>
        <v>0.0023223032191768663</v>
      </c>
      <c r="D153" s="55">
        <f aca="true" t="shared" si="21" ref="D153:D216">(C153*A153)/($A$16*$A$15)</f>
        <v>15197971373129680</v>
      </c>
      <c r="E153" s="1">
        <f aca="true" t="shared" si="22" ref="E153:E216">(8*PI()*A$16*A$15/(POWER(A153,5)*(EXP(A$16*A$15/(A153*A$17*(A$3-A$4)))-1)))*A$20</f>
        <v>0.00223247751895376</v>
      </c>
      <c r="F153" s="55">
        <f aca="true" t="shared" si="23" ref="F153:F216">(E153*A153)/($A$16*$A$15)</f>
        <v>14610120308165828</v>
      </c>
      <c r="G153" s="1">
        <f aca="true" t="shared" si="24" ref="G153:G216">(8*PI()*A$16*A$15/(POWER(A153,5)*(EXP(A$16*A$15/(A153*A$17*(A$3+A$4)))-1)))*A$20</f>
        <v>0.002413030787175876</v>
      </c>
      <c r="H153" s="55">
        <f aca="true" t="shared" si="25" ref="H153:H216">(G153*A153)/($A$16*$A$15)</f>
        <v>15791724578919648</v>
      </c>
    </row>
    <row r="154" spans="1:8" ht="12.75">
      <c r="A154" s="1">
        <f t="shared" si="19"/>
        <v>1.3099999999999974E-06</v>
      </c>
      <c r="B154" s="53">
        <f t="shared" si="18"/>
        <v>1309.9999999999975</v>
      </c>
      <c r="C154" s="1">
        <f t="shared" si="20"/>
        <v>0.0022737126579149562</v>
      </c>
      <c r="D154" s="55">
        <f t="shared" si="21"/>
        <v>14994438967869754</v>
      </c>
      <c r="E154" s="1">
        <f t="shared" si="22"/>
        <v>0.002186208802864551</v>
      </c>
      <c r="F154" s="55">
        <f t="shared" si="23"/>
        <v>14417377829805888</v>
      </c>
      <c r="G154" s="1">
        <f t="shared" si="24"/>
        <v>0.0023620823682803343</v>
      </c>
      <c r="H154" s="55">
        <f t="shared" si="25"/>
        <v>15577210156687030</v>
      </c>
    </row>
    <row r="155" spans="1:8" ht="12.75">
      <c r="A155" s="1">
        <f t="shared" si="19"/>
        <v>1.3199999999999973E-06</v>
      </c>
      <c r="B155" s="53">
        <f t="shared" si="18"/>
        <v>1319.9999999999973</v>
      </c>
      <c r="C155" s="1">
        <f t="shared" si="20"/>
        <v>0.002226304397383157</v>
      </c>
      <c r="D155" s="55">
        <f t="shared" si="21"/>
        <v>14793870780547800</v>
      </c>
      <c r="E155" s="1">
        <f t="shared" si="22"/>
        <v>0.002141050803036188</v>
      </c>
      <c r="F155" s="55">
        <f t="shared" si="23"/>
        <v>14227357656902726</v>
      </c>
      <c r="G155" s="1">
        <f t="shared" si="24"/>
        <v>0.002312389468905393</v>
      </c>
      <c r="H155" s="55">
        <f t="shared" si="25"/>
        <v>15365909099176246</v>
      </c>
    </row>
    <row r="156" spans="1:8" ht="12.75">
      <c r="A156" s="1">
        <f t="shared" si="19"/>
        <v>1.3299999999999972E-06</v>
      </c>
      <c r="B156" s="53">
        <f aca="true" t="shared" si="26" ref="B156:B183">A156*1000000000</f>
        <v>1329.9999999999973</v>
      </c>
      <c r="C156" s="1">
        <f t="shared" si="20"/>
        <v>0.0021800475781448463</v>
      </c>
      <c r="D156" s="55">
        <f t="shared" si="21"/>
        <v>14596238750848030</v>
      </c>
      <c r="E156" s="1">
        <f t="shared" si="22"/>
        <v>0.002096975164303163</v>
      </c>
      <c r="F156" s="55">
        <f t="shared" si="23"/>
        <v>14040037685239042</v>
      </c>
      <c r="G156" s="1">
        <f t="shared" si="24"/>
        <v>0.002263918642906845</v>
      </c>
      <c r="H156" s="55">
        <f t="shared" si="25"/>
        <v>15157787084850782</v>
      </c>
    </row>
    <row r="157" spans="1:8" ht="12.75">
      <c r="A157" s="1">
        <f t="shared" si="19"/>
        <v>1.3399999999999971E-06</v>
      </c>
      <c r="B157" s="53">
        <f t="shared" si="26"/>
        <v>1339.999999999997</v>
      </c>
      <c r="C157" s="1">
        <f t="shared" si="20"/>
        <v>0.0021349120952119435</v>
      </c>
      <c r="D157" s="55">
        <f t="shared" si="21"/>
        <v>14401513693750152</v>
      </c>
      <c r="E157" s="1">
        <f t="shared" si="22"/>
        <v>0.002053954190894174</v>
      </c>
      <c r="F157" s="55">
        <f t="shared" si="23"/>
        <v>13855394548955142</v>
      </c>
      <c r="G157" s="1">
        <f t="shared" si="24"/>
        <v>0.0022166372981816643</v>
      </c>
      <c r="H157" s="55">
        <f t="shared" si="25"/>
        <v>14952808818421832</v>
      </c>
    </row>
    <row r="158" spans="1:8" ht="12.75">
      <c r="A158" s="1">
        <f t="shared" si="19"/>
        <v>1.349999999999997E-06</v>
      </c>
      <c r="B158" s="53">
        <f t="shared" si="26"/>
        <v>1349.999999999997</v>
      </c>
      <c r="C158" s="1">
        <f t="shared" si="20"/>
        <v>0.0020908685887174715</v>
      </c>
      <c r="D158" s="55">
        <f t="shared" si="21"/>
        <v>14209665426038694</v>
      </c>
      <c r="E158" s="1">
        <f t="shared" si="22"/>
        <v>0.002011960840810842</v>
      </c>
      <c r="F158" s="55">
        <f t="shared" si="23"/>
        <v>13673403748319780</v>
      </c>
      <c r="G158" s="1">
        <f t="shared" si="24"/>
        <v>0.0021705136833660614</v>
      </c>
      <c r="H158" s="55">
        <f t="shared" si="25"/>
        <v>14750938155414692</v>
      </c>
    </row>
    <row r="159" spans="1:8" ht="12.75">
      <c r="A159" s="1">
        <f t="shared" si="19"/>
        <v>1.359999999999997E-06</v>
      </c>
      <c r="B159" s="53">
        <f t="shared" si="26"/>
        <v>1359.999999999997</v>
      </c>
      <c r="C159" s="1">
        <f t="shared" si="20"/>
        <v>0.0020478884336860995</v>
      </c>
      <c r="D159" s="55">
        <f t="shared" si="21"/>
        <v>14020662883819394</v>
      </c>
      <c r="E159" s="1">
        <f t="shared" si="22"/>
        <v>0.0019709687191706076</v>
      </c>
      <c r="F159" s="55">
        <f t="shared" si="23"/>
        <v>13494039768711432</v>
      </c>
      <c r="G159" s="1">
        <f t="shared" si="24"/>
        <v>0.0021255168737821196</v>
      </c>
      <c r="H159" s="55">
        <f t="shared" si="25"/>
        <v>14552138217572804</v>
      </c>
    </row>
    <row r="160" spans="1:8" ht="12.75">
      <c r="A160" s="1">
        <f t="shared" si="19"/>
        <v>1.3699999999999968E-06</v>
      </c>
      <c r="B160" s="53">
        <f t="shared" si="26"/>
        <v>1369.9999999999968</v>
      </c>
      <c r="C160" s="1">
        <f t="shared" si="20"/>
        <v>0.0020059437290324378</v>
      </c>
      <c r="D160" s="55">
        <f t="shared" si="21"/>
        <v>13834474231619854</v>
      </c>
      <c r="E160" s="1">
        <f t="shared" si="22"/>
        <v>0.0019309520706465532</v>
      </c>
      <c r="F160" s="55">
        <f t="shared" si="23"/>
        <v>13317276191360578</v>
      </c>
      <c r="G160" s="1">
        <f t="shared" si="24"/>
        <v>0.0020816167567586897</v>
      </c>
      <c r="H160" s="55">
        <f t="shared" si="25"/>
        <v>14356371499701474</v>
      </c>
    </row>
    <row r="161" spans="1:8" ht="12.75">
      <c r="A161" s="1">
        <f t="shared" si="19"/>
        <v>1.3799999999999967E-06</v>
      </c>
      <c r="B161" s="53">
        <f t="shared" si="26"/>
        <v>1379.9999999999968</v>
      </c>
      <c r="C161" s="1">
        <f t="shared" si="20"/>
        <v>0.0019650072859041996</v>
      </c>
      <c r="D161" s="55">
        <f t="shared" si="21"/>
        <v>13651066963615856</v>
      </c>
      <c r="E161" s="1">
        <f t="shared" si="22"/>
        <v>0.0018918857711243877</v>
      </c>
      <c r="F161" s="55">
        <f t="shared" si="23"/>
        <v>13143085796369994</v>
      </c>
      <c r="G161" s="1">
        <f t="shared" si="24"/>
        <v>0.0020387840164395247</v>
      </c>
      <c r="H161" s="55">
        <f t="shared" si="25"/>
        <v>14163599968515600</v>
      </c>
    </row>
    <row r="162" spans="1:8" ht="12.75">
      <c r="A162" s="1">
        <f t="shared" si="19"/>
        <v>1.3899999999999966E-06</v>
      </c>
      <c r="B162" s="53">
        <f t="shared" si="26"/>
        <v>1389.9999999999966</v>
      </c>
      <c r="C162" s="1">
        <f t="shared" si="20"/>
        <v>0.0019250526154758823</v>
      </c>
      <c r="D162" s="55">
        <f t="shared" si="21"/>
        <v>13470407997491858</v>
      </c>
      <c r="E162" s="1">
        <f t="shared" si="22"/>
        <v>0.0018537453186855588</v>
      </c>
      <c r="F162" s="55">
        <f t="shared" si="23"/>
        <v>12971440658499700</v>
      </c>
      <c r="G162" s="1">
        <f t="shared" si="24"/>
        <v>0.001996990118180042</v>
      </c>
      <c r="H162" s="55">
        <f t="shared" si="25"/>
        <v>13973785154020206</v>
      </c>
    </row>
    <row r="163" spans="1:8" ht="12.75">
      <c r="A163" s="1">
        <f t="shared" si="19"/>
        <v>1.3999999999999965E-06</v>
      </c>
      <c r="B163" s="53">
        <f t="shared" si="26"/>
        <v>1399.9999999999966</v>
      </c>
      <c r="C163" s="1">
        <f t="shared" si="20"/>
        <v>0.0018860539162881445</v>
      </c>
      <c r="D163" s="55">
        <f t="shared" si="21"/>
        <v>13292463761412746</v>
      </c>
      <c r="E163" s="1">
        <f t="shared" si="22"/>
        <v>0.001816506824015097</v>
      </c>
      <c r="F163" s="55">
        <f t="shared" si="23"/>
        <v>12802312236174016</v>
      </c>
      <c r="G163" s="1">
        <f t="shared" si="24"/>
        <v>0.0019562072926235722</v>
      </c>
      <c r="H163" s="55">
        <f t="shared" si="25"/>
        <v>13786888233919162</v>
      </c>
    </row>
    <row r="164" spans="1:8" ht="12.75">
      <c r="A164" s="1">
        <f t="shared" si="19"/>
        <v>1.4099999999999965E-06</v>
      </c>
      <c r="B164" s="53">
        <f t="shared" si="26"/>
        <v>1409.9999999999964</v>
      </c>
      <c r="C164" s="1">
        <f t="shared" si="20"/>
        <v>0.001847986061218474</v>
      </c>
      <c r="D164" s="55">
        <f t="shared" si="21"/>
        <v>13117200274554358</v>
      </c>
      <c r="E164" s="1">
        <f t="shared" si="22"/>
        <v>0.0017801470003232524</v>
      </c>
      <c r="F164" s="55">
        <f t="shared" si="23"/>
        <v>12635671454140216</v>
      </c>
      <c r="G164" s="1">
        <f t="shared" si="24"/>
        <v>0.0019164085195383998</v>
      </c>
      <c r="H164" s="55">
        <f t="shared" si="25"/>
        <v>13602870111516246</v>
      </c>
    </row>
    <row r="165" spans="1:8" ht="12.75">
      <c r="A165" s="1">
        <f t="shared" si="19"/>
        <v>1.4199999999999964E-06</v>
      </c>
      <c r="B165" s="53">
        <f t="shared" si="26"/>
        <v>1419.9999999999964</v>
      </c>
      <c r="C165" s="1">
        <f t="shared" si="20"/>
        <v>0.001810824584160061</v>
      </c>
      <c r="D165" s="55">
        <f t="shared" si="21"/>
        <v>12944583221612670</v>
      </c>
      <c r="E165" s="1">
        <f t="shared" si="22"/>
        <v>0.0017446431528614188</v>
      </c>
      <c r="F165" s="55">
        <f t="shared" si="23"/>
        <v>12471488780182780</v>
      </c>
      <c r="G165" s="1">
        <f t="shared" si="24"/>
        <v>0.0018775675114881603</v>
      </c>
      <c r="H165" s="55">
        <f t="shared" si="25"/>
        <v>13421691487543006</v>
      </c>
    </row>
    <row r="166" spans="1:8" ht="12.75">
      <c r="A166" s="1">
        <f t="shared" si="19"/>
        <v>1.4299999999999963E-06</v>
      </c>
      <c r="B166" s="53">
        <f t="shared" si="26"/>
        <v>1429.9999999999964</v>
      </c>
      <c r="C166" s="1">
        <f t="shared" si="20"/>
        <v>0.001774545666477864</v>
      </c>
      <c r="D166" s="55">
        <f t="shared" si="21"/>
        <v>12774578021685412</v>
      </c>
      <c r="E166" s="1">
        <f t="shared" si="22"/>
        <v>0.0017099731681048675</v>
      </c>
      <c r="F166" s="55">
        <f t="shared" si="23"/>
        <v>12309734296272450</v>
      </c>
      <c r="G166" s="1">
        <f t="shared" si="24"/>
        <v>0.0018396586974002978</v>
      </c>
      <c r="H166" s="55">
        <f t="shared" si="25"/>
        <v>13243312926320462</v>
      </c>
    </row>
    <row r="167" spans="1:8" ht="12.75">
      <c r="A167" s="1">
        <f t="shared" si="19"/>
        <v>1.4399999999999962E-06</v>
      </c>
      <c r="B167" s="53">
        <f t="shared" si="26"/>
        <v>1439.9999999999961</v>
      </c>
      <c r="C167" s="1">
        <f t="shared" si="20"/>
        <v>0.0017391261233036099</v>
      </c>
      <c r="D167" s="55">
        <f t="shared" si="21"/>
        <v>12607149891895196</v>
      </c>
      <c r="E167" s="1">
        <f t="shared" si="22"/>
        <v>0.001676115502667632</v>
      </c>
      <c r="F167" s="55">
        <f t="shared" si="23"/>
        <v>12150377764506230</v>
      </c>
      <c r="G167" s="1">
        <f t="shared" si="24"/>
        <v>0.001802657206090093</v>
      </c>
      <c r="H167" s="55">
        <f t="shared" si="25"/>
        <v>13067694916635630</v>
      </c>
    </row>
    <row r="168" spans="1:8" ht="12.75">
      <c r="A168" s="1">
        <f t="shared" si="19"/>
        <v>1.449999999999996E-06</v>
      </c>
      <c r="B168" s="53">
        <f t="shared" si="26"/>
        <v>1449.9999999999961</v>
      </c>
      <c r="C168" s="1">
        <f t="shared" si="20"/>
        <v>0.0017045433897249194</v>
      </c>
      <c r="D168" s="55">
        <f t="shared" si="21"/>
        <v>12442263906100282</v>
      </c>
      <c r="E168" s="1">
        <f t="shared" si="22"/>
        <v>0.0016430491720082797</v>
      </c>
      <c r="F168" s="55">
        <f t="shared" si="23"/>
        <v>11993388688172802</v>
      </c>
      <c r="G168" s="1">
        <f t="shared" si="24"/>
        <v>0.0017665388497912328</v>
      </c>
      <c r="H168" s="55">
        <f t="shared" si="25"/>
        <v>12894797927689288</v>
      </c>
    </row>
    <row r="169" spans="1:8" ht="12.75">
      <c r="A169" s="1">
        <f t="shared" si="19"/>
        <v>1.459999999999996E-06</v>
      </c>
      <c r="B169" s="53">
        <f t="shared" si="26"/>
        <v>1459.999999999996</v>
      </c>
      <c r="C169" s="1">
        <f t="shared" si="20"/>
        <v>0.0016707755069177816</v>
      </c>
      <c r="D169" s="55">
        <f t="shared" si="21"/>
        <v>12279885049017400</v>
      </c>
      <c r="E169" s="1">
        <f t="shared" si="22"/>
        <v>0.0016107537389793368</v>
      </c>
      <c r="F169" s="55">
        <f t="shared" si="23"/>
        <v>11838736368257400</v>
      </c>
      <c r="G169" s="1">
        <f t="shared" si="24"/>
        <v>0.0017312801077380485</v>
      </c>
      <c r="H169" s="55">
        <f t="shared" si="25"/>
        <v>12724582460448944</v>
      </c>
    </row>
    <row r="170" spans="1:8" ht="12.75">
      <c r="A170" s="1">
        <f t="shared" si="19"/>
        <v>1.4699999999999959E-06</v>
      </c>
      <c r="B170" s="53">
        <f t="shared" si="26"/>
        <v>1469.999999999996</v>
      </c>
      <c r="C170" s="1">
        <f t="shared" si="20"/>
        <v>0.0016378011082661278</v>
      </c>
      <c r="D170" s="55">
        <f t="shared" si="21"/>
        <v>12119978266060492</v>
      </c>
      <c r="E170" s="1">
        <f t="shared" si="22"/>
        <v>0.0015792093022675851</v>
      </c>
      <c r="F170" s="55">
        <f t="shared" si="23"/>
        <v>11686389955680512</v>
      </c>
      <c r="G170" s="1">
        <f t="shared" si="24"/>
        <v>0.0016968581098391303</v>
      </c>
      <c r="H170" s="55">
        <f t="shared" si="25"/>
        <v>12557009094719074</v>
      </c>
    </row>
    <row r="171" spans="1:8" ht="12.75">
      <c r="A171" s="1">
        <f t="shared" si="19"/>
        <v>1.4799999999999958E-06</v>
      </c>
      <c r="B171" s="53">
        <f t="shared" si="26"/>
        <v>1479.9999999999957</v>
      </c>
      <c r="C171" s="1">
        <f t="shared" si="20"/>
        <v>0.0016055994055073717</v>
      </c>
      <c r="D171" s="55">
        <f t="shared" si="21"/>
        <v>11962508509180358</v>
      </c>
      <c r="E171" s="1">
        <f t="shared" si="22"/>
        <v>0.0015483964847675597</v>
      </c>
      <c r="F171" s="55">
        <f t="shared" si="23"/>
        <v>11536318499547330</v>
      </c>
      <c r="G171" s="1">
        <f t="shared" si="24"/>
        <v>0.0016632506204772354</v>
      </c>
      <c r="H171" s="55">
        <f t="shared" si="25"/>
        <v>12392038532220976</v>
      </c>
    </row>
    <row r="172" spans="1:8" ht="12.75">
      <c r="A172" s="1">
        <f t="shared" si="19"/>
        <v>1.4899999999999957E-06</v>
      </c>
      <c r="B172" s="53">
        <f t="shared" si="26"/>
        <v>1489.9999999999957</v>
      </c>
      <c r="C172" s="1">
        <f t="shared" si="20"/>
        <v>0.0015741501749382601</v>
      </c>
      <c r="D172" s="55">
        <f t="shared" si="21"/>
        <v>11807440778971988</v>
      </c>
      <c r="E172" s="1">
        <f t="shared" si="22"/>
        <v>0.001518296421925935</v>
      </c>
      <c r="F172" s="55">
        <f t="shared" si="23"/>
        <v>11388490991667086</v>
      </c>
      <c r="G172" s="1">
        <f t="shared" si="24"/>
        <v>0.0016304360224659838</v>
      </c>
      <c r="H172" s="55">
        <f t="shared" si="25"/>
        <v>12229631635955446</v>
      </c>
    </row>
    <row r="173" spans="1:8" ht="12.75">
      <c r="A173" s="1">
        <f t="shared" si="19"/>
        <v>1.4999999999999956E-06</v>
      </c>
      <c r="B173" s="53">
        <f t="shared" si="26"/>
        <v>1499.9999999999957</v>
      </c>
      <c r="C173" s="1">
        <f t="shared" si="20"/>
        <v>0.0015434337437113194</v>
      </c>
      <c r="D173" s="55">
        <f t="shared" si="21"/>
        <v>11654740163299506</v>
      </c>
      <c r="E173" s="1">
        <f t="shared" si="22"/>
        <v>0.0014888907500904024</v>
      </c>
      <c r="F173" s="55">
        <f t="shared" si="23"/>
        <v>11242876407585748</v>
      </c>
      <c r="G173" s="1">
        <f t="shared" si="24"/>
        <v>0.0015983933011898756</v>
      </c>
      <c r="H173" s="55">
        <f t="shared" si="25"/>
        <v>12069749466103956</v>
      </c>
    </row>
    <row r="174" spans="1:8" ht="12.75">
      <c r="A174" s="1">
        <f t="shared" si="19"/>
        <v>1.5099999999999955E-06</v>
      </c>
      <c r="B174" s="53">
        <f t="shared" si="26"/>
        <v>1509.9999999999955</v>
      </c>
      <c r="C174" s="1">
        <f t="shared" si="20"/>
        <v>0.0015134309762485046</v>
      </c>
      <c r="D174" s="55">
        <f t="shared" si="21"/>
        <v>11504371872672938</v>
      </c>
      <c r="E174" s="1">
        <f t="shared" si="22"/>
        <v>0.0014601615948928782</v>
      </c>
      <c r="F174" s="55">
        <f t="shared" si="23"/>
        <v>11099443744360508</v>
      </c>
      <c r="G174" s="1">
        <f t="shared" si="24"/>
        <v>0.0015671020289506016</v>
      </c>
      <c r="H174" s="55">
        <f t="shared" si="25"/>
        <v>11912353312707482</v>
      </c>
    </row>
    <row r="175" spans="1:8" ht="12.75">
      <c r="A175" s="1">
        <f t="shared" si="19"/>
        <v>1.5199999999999954E-06</v>
      </c>
      <c r="B175" s="53">
        <f t="shared" si="26"/>
        <v>1519.9999999999955</v>
      </c>
      <c r="C175" s="1">
        <f t="shared" si="20"/>
        <v>0.0014841232607953109</v>
      </c>
      <c r="D175" s="55">
        <f t="shared" si="21"/>
        <v>11356301272596028</v>
      </c>
      <c r="E175" s="1">
        <f t="shared" si="22"/>
        <v>0.0014320915596934222</v>
      </c>
      <c r="F175" s="55">
        <f t="shared" si="23"/>
        <v>10958162055290002</v>
      </c>
      <c r="G175" s="1">
        <f t="shared" si="24"/>
        <v>0.0015365423495393537</v>
      </c>
      <c r="H175" s="55">
        <f t="shared" si="25"/>
        <v>11757404725346508</v>
      </c>
    </row>
    <row r="176" spans="1:8" ht="12.75">
      <c r="A176" s="1">
        <f t="shared" si="19"/>
        <v>1.5299999999999953E-06</v>
      </c>
      <c r="B176" s="53">
        <f t="shared" si="26"/>
        <v>1529.9999999999952</v>
      </c>
      <c r="C176" s="1">
        <f t="shared" si="20"/>
        <v>0.0014554924961355643</v>
      </c>
      <c r="D176" s="55">
        <f t="shared" si="21"/>
        <v>11210493913090388</v>
      </c>
      <c r="E176" s="1">
        <f t="shared" si="22"/>
        <v>0.001404663714108181</v>
      </c>
      <c r="F176" s="55">
        <f t="shared" si="23"/>
        <v>10819000481801198</v>
      </c>
      <c r="G176" s="1">
        <f t="shared" si="24"/>
        <v>0.0015066949630519423</v>
      </c>
      <c r="H176" s="55">
        <f t="shared" si="25"/>
        <v>11604865540031296</v>
      </c>
    </row>
    <row r="177" spans="1:8" ht="12.75">
      <c r="A177" s="1">
        <f t="shared" si="19"/>
        <v>1.5399999999999952E-06</v>
      </c>
      <c r="B177" s="53">
        <f t="shared" si="26"/>
        <v>1539.9999999999952</v>
      </c>
      <c r="C177" s="1">
        <f t="shared" si="20"/>
        <v>0.0014275210784843886</v>
      </c>
      <c r="D177" s="55">
        <f t="shared" si="21"/>
        <v>11066915555588152</v>
      </c>
      <c r="E177" s="1">
        <f t="shared" si="22"/>
        <v>0.0013778615826417957</v>
      </c>
      <c r="F177" s="55">
        <f t="shared" si="23"/>
        <v>10681928282681086</v>
      </c>
      <c r="G177" s="1">
        <f t="shared" si="24"/>
        <v>0.001477541110960887</v>
      </c>
      <c r="H177" s="55">
        <f t="shared" si="25"/>
        <v>11454697903497796</v>
      </c>
    </row>
    <row r="178" spans="1:8" ht="12.75">
      <c r="A178" s="1">
        <f t="shared" si="19"/>
        <v>1.5499999999999951E-06</v>
      </c>
      <c r="B178" s="53">
        <f t="shared" si="26"/>
        <v>1549.9999999999952</v>
      </c>
      <c r="C178" s="1">
        <f t="shared" si="20"/>
        <v>0.0014001918885743648</v>
      </c>
      <c r="D178" s="55">
        <f t="shared" si="21"/>
        <v>10925532197373212</v>
      </c>
      <c r="E178" s="1">
        <f t="shared" si="22"/>
        <v>0.0013516691334421985</v>
      </c>
      <c r="F178" s="55">
        <f t="shared" si="23"/>
        <v>10546914860829784</v>
      </c>
      <c r="G178" s="1">
        <f t="shared" si="24"/>
        <v>0.0014490625614562978</v>
      </c>
      <c r="H178" s="55">
        <f t="shared" si="25"/>
        <v>11306864295091970</v>
      </c>
    </row>
    <row r="179" spans="1:8" ht="12.75">
      <c r="A179" s="1">
        <f t="shared" si="19"/>
        <v>1.559999999999995E-06</v>
      </c>
      <c r="B179" s="53">
        <f t="shared" si="26"/>
        <v>1559.999999999995</v>
      </c>
      <c r="C179" s="1">
        <f t="shared" si="20"/>
        <v>0.0013734882789476499</v>
      </c>
      <c r="D179" s="55">
        <f t="shared" si="21"/>
        <v>10786310093739260</v>
      </c>
      <c r="E179" s="1">
        <f t="shared" si="22"/>
        <v>0.001326070767193365</v>
      </c>
      <c r="F179" s="55">
        <f t="shared" si="23"/>
        <v>10413929787700450</v>
      </c>
      <c r="G179" s="1">
        <f t="shared" si="24"/>
        <v>0.0014212415950652204</v>
      </c>
      <c r="H179" s="55">
        <f t="shared" si="25"/>
        <v>11161327546413208</v>
      </c>
    </row>
    <row r="180" spans="1:8" ht="12.75">
      <c r="A180" s="1">
        <f t="shared" si="19"/>
        <v>1.569999999999995E-06</v>
      </c>
      <c r="B180" s="53">
        <f t="shared" si="26"/>
        <v>1569.999999999995</v>
      </c>
      <c r="C180" s="1">
        <f t="shared" si="20"/>
        <v>0.0013473940614648335</v>
      </c>
      <c r="D180" s="55">
        <f t="shared" si="21"/>
        <v>10649215778022480</v>
      </c>
      <c r="E180" s="1">
        <f t="shared" si="22"/>
        <v>0.0013010513061594803</v>
      </c>
      <c r="F180" s="55">
        <f t="shared" si="23"/>
        <v>10282942825581028</v>
      </c>
      <c r="G180" s="1">
        <f t="shared" si="24"/>
        <v>0.0013940609905572254</v>
      </c>
      <c r="H180" s="55">
        <f t="shared" si="25"/>
        <v>11018050858876462</v>
      </c>
    </row>
    <row r="181" spans="1:8" ht="12.75">
      <c r="A181" s="1">
        <f t="shared" si="19"/>
        <v>1.5799999999999948E-06</v>
      </c>
      <c r="B181" s="53">
        <f t="shared" si="26"/>
        <v>1579.9999999999948</v>
      </c>
      <c r="C181" s="1">
        <f t="shared" si="20"/>
        <v>0.0013218934950394547</v>
      </c>
      <c r="D181" s="55">
        <f t="shared" si="21"/>
        <v>10514216079656200</v>
      </c>
      <c r="E181" s="1">
        <f t="shared" si="22"/>
        <v>0.0012765959833921036</v>
      </c>
      <c r="F181" s="55">
        <f t="shared" si="23"/>
        <v>10153923947863254</v>
      </c>
      <c r="G181" s="1">
        <f t="shared" si="24"/>
        <v>0.0013675040111422964</v>
      </c>
      <c r="H181" s="55">
        <f t="shared" si="25"/>
        <v>10876997819342122</v>
      </c>
    </row>
    <row r="182" spans="1:8" ht="12.75">
      <c r="A182" s="1">
        <f t="shared" si="19"/>
        <v>1.5899999999999947E-06</v>
      </c>
      <c r="B182" s="53">
        <f t="shared" si="26"/>
        <v>1589.9999999999948</v>
      </c>
      <c r="C182" s="1">
        <f t="shared" si="20"/>
        <v>0.0012969712736055064</v>
      </c>
      <c r="D182" s="55">
        <f t="shared" si="21"/>
        <v>10381278140385678</v>
      </c>
      <c r="E182" s="1">
        <f t="shared" si="22"/>
        <v>0.0012526904321101492</v>
      </c>
      <c r="F182" s="55">
        <f t="shared" si="23"/>
        <v>10026843357434998</v>
      </c>
      <c r="G182" s="1">
        <f t="shared" si="24"/>
        <v>0.001341554390965569</v>
      </c>
      <c r="H182" s="55">
        <f t="shared" si="25"/>
        <v>10738132413953068</v>
      </c>
    </row>
    <row r="183" spans="1:8" ht="12.75">
      <c r="A183" s="1">
        <f t="shared" si="19"/>
        <v>1.5999999999999946E-06</v>
      </c>
      <c r="B183" s="53">
        <f t="shared" si="26"/>
        <v>1599.9999999999945</v>
      </c>
      <c r="C183" s="1">
        <f t="shared" si="20"/>
        <v>0.0012726125143237542</v>
      </c>
      <c r="D183" s="55">
        <f t="shared" si="21"/>
        <v>10250369428772066</v>
      </c>
      <c r="E183" s="1">
        <f t="shared" si="22"/>
        <v>0.0012293206752609768</v>
      </c>
      <c r="F183" s="55">
        <f t="shared" si="23"/>
        <v>9901671503323628</v>
      </c>
      <c r="G183" s="1">
        <f t="shared" si="24"/>
        <v>0.0013161963219020696</v>
      </c>
      <c r="H183" s="55">
        <f t="shared" si="25"/>
        <v>10601419040308884</v>
      </c>
    </row>
    <row r="184" spans="1:8" ht="12.75">
      <c r="A184" s="1">
        <f t="shared" si="19"/>
        <v>1.6099999999999945E-06</v>
      </c>
      <c r="B184" s="53">
        <f aca="true" t="shared" si="27" ref="B184:B222">A184*1000000000</f>
        <v>1609.9999999999945</v>
      </c>
      <c r="C184" s="1">
        <f t="shared" si="20"/>
        <v>0.001248802746031389</v>
      </c>
      <c r="D184" s="55">
        <f t="shared" si="21"/>
        <v>10121457753106328</v>
      </c>
      <c r="E184" s="1">
        <f t="shared" si="22"/>
        <v>0.0012064731152694507</v>
      </c>
      <c r="F184" s="55">
        <f t="shared" si="23"/>
        <v>9778379095709796</v>
      </c>
      <c r="G184" s="1">
        <f t="shared" si="24"/>
        <v>0.0012914144406534246</v>
      </c>
      <c r="H184" s="55">
        <f t="shared" si="25"/>
        <v>10466822518098892</v>
      </c>
    </row>
    <row r="185" spans="1:8" ht="12.75">
      <c r="A185" s="1">
        <f aca="true" t="shared" si="28" ref="A185:A216">A184+A$20</f>
        <v>1.6199999999999944E-06</v>
      </c>
      <c r="B185" s="53">
        <f t="shared" si="27"/>
        <v>1619.9999999999945</v>
      </c>
      <c r="C185" s="1">
        <f t="shared" si="20"/>
        <v>0.001225527897938374</v>
      </c>
      <c r="D185" s="55">
        <f t="shared" si="21"/>
        <v>9994511272846262</v>
      </c>
      <c r="E185" s="1">
        <f t="shared" si="22"/>
        <v>0.0011841345239805995</v>
      </c>
      <c r="F185" s="55">
        <f t="shared" si="23"/>
        <v>9656937119423830</v>
      </c>
      <c r="G185" s="1">
        <f t="shared" si="24"/>
        <v>0.0012671938161474118</v>
      </c>
      <c r="H185" s="55">
        <f t="shared" si="25"/>
        <v>10334308098307560</v>
      </c>
    </row>
    <row r="186" spans="1:8" ht="12.75">
      <c r="A186" s="1">
        <f t="shared" si="28"/>
        <v>1.6299999999999943E-06</v>
      </c>
      <c r="B186" s="53">
        <f t="shared" si="27"/>
        <v>1629.9999999999943</v>
      </c>
      <c r="C186" s="1">
        <f t="shared" si="20"/>
        <v>0.0012027742885727286</v>
      </c>
      <c r="D186" s="55">
        <f t="shared" si="21"/>
        <v>9869498508681984</v>
      </c>
      <c r="E186" s="1">
        <f t="shared" si="22"/>
        <v>0.001162292032800309</v>
      </c>
      <c r="F186" s="55">
        <f t="shared" si="23"/>
        <v>9537316846029310</v>
      </c>
      <c r="G186" s="1">
        <f t="shared" si="24"/>
        <v>0.0012435199372402453</v>
      </c>
      <c r="H186" s="55">
        <f t="shared" si="25"/>
        <v>10203841471098094</v>
      </c>
    </row>
    <row r="187" spans="1:8" ht="12.75">
      <c r="A187" s="1">
        <f t="shared" si="28"/>
        <v>1.6399999999999943E-06</v>
      </c>
      <c r="B187" s="53">
        <f t="shared" si="27"/>
        <v>1639.9999999999943</v>
      </c>
      <c r="C187" s="1">
        <f t="shared" si="20"/>
        <v>0.0011805286149761385</v>
      </c>
      <c r="D187" s="55">
        <f t="shared" si="21"/>
        <v>9746388351329032</v>
      </c>
      <c r="E187" s="1">
        <f t="shared" si="22"/>
        <v>0.001140933123037526</v>
      </c>
      <c r="F187" s="55">
        <f t="shared" si="23"/>
        <v>9419489844592338</v>
      </c>
      <c r="G187" s="1">
        <f t="shared" si="24"/>
        <v>0.0012203787007206927</v>
      </c>
      <c r="H187" s="55">
        <f t="shared" si="25"/>
        <v>10075388772473450</v>
      </c>
    </row>
    <row r="188" spans="1:8" ht="12.75">
      <c r="A188" s="1">
        <f t="shared" si="28"/>
        <v>1.6499999999999942E-06</v>
      </c>
      <c r="B188" s="53">
        <f t="shared" si="27"/>
        <v>1649.999999999994</v>
      </c>
      <c r="C188" s="1">
        <f t="shared" si="20"/>
        <v>0.0011587779421503557</v>
      </c>
      <c r="D188" s="55">
        <f t="shared" si="21"/>
        <v>9625150069141172</v>
      </c>
      <c r="E188" s="1">
        <f t="shared" si="22"/>
        <v>0.0011200456164504734</v>
      </c>
      <c r="F188" s="55">
        <f t="shared" si="23"/>
        <v>9303427991228294</v>
      </c>
      <c r="G188" s="1">
        <f t="shared" si="24"/>
        <v>0.0011977563996143149</v>
      </c>
      <c r="H188" s="55">
        <f t="shared" si="25"/>
        <v>9948916589806926</v>
      </c>
    </row>
    <row r="189" spans="1:8" ht="12.75">
      <c r="A189" s="1">
        <f t="shared" si="28"/>
        <v>1.659999999999994E-06</v>
      </c>
      <c r="B189" s="53">
        <f t="shared" si="27"/>
        <v>1659.999999999994</v>
      </c>
      <c r="C189" s="1">
        <f t="shared" si="20"/>
        <v>0.0011375096927541707</v>
      </c>
      <c r="D189" s="55">
        <f t="shared" si="21"/>
        <v>9505753314629474</v>
      </c>
      <c r="E189" s="1">
        <f t="shared" si="22"/>
        <v>0.0010996176659985848</v>
      </c>
      <c r="F189" s="55">
        <f t="shared" si="23"/>
        <v>9189103477512192</v>
      </c>
      <c r="G189" s="1">
        <f t="shared" si="24"/>
        <v>0.0011756397117855058</v>
      </c>
      <c r="H189" s="55">
        <f t="shared" si="25"/>
        <v>9824391966328708</v>
      </c>
    </row>
    <row r="190" spans="1:8" ht="12.75">
      <c r="A190" s="1">
        <f t="shared" si="28"/>
        <v>1.669999999999994E-06</v>
      </c>
      <c r="B190" s="53">
        <f t="shared" si="27"/>
        <v>1669.9999999999939</v>
      </c>
      <c r="C190" s="1">
        <f t="shared" si="20"/>
        <v>0.00111671163705004</v>
      </c>
      <c r="D190" s="55">
        <f t="shared" si="21"/>
        <v>9388168129968222</v>
      </c>
      <c r="E190" s="1">
        <f t="shared" si="22"/>
        <v>0.001079637746801129</v>
      </c>
      <c r="F190" s="55">
        <f t="shared" si="23"/>
        <v>9076488817833348</v>
      </c>
      <c r="G190" s="1">
        <f t="shared" si="24"/>
        <v>0.0011540156888344148</v>
      </c>
      <c r="H190" s="55">
        <f t="shared" si="25"/>
        <v>9701782404648750</v>
      </c>
    </row>
    <row r="191" spans="1:8" ht="12.75">
      <c r="A191" s="1">
        <f t="shared" si="28"/>
        <v>1.6799999999999939E-06</v>
      </c>
      <c r="B191" s="53">
        <f t="shared" si="27"/>
        <v>1679.9999999999939</v>
      </c>
      <c r="C191" s="1">
        <f t="shared" si="20"/>
        <v>0.0010963718830989035</v>
      </c>
      <c r="D191" s="55">
        <f t="shared" si="21"/>
        <v>9272364951563258</v>
      </c>
      <c r="E191" s="1">
        <f t="shared" si="22"/>
        <v>0.0010600946473028228</v>
      </c>
      <c r="F191" s="55">
        <f t="shared" si="23"/>
        <v>8965556855769696</v>
      </c>
      <c r="G191" s="1">
        <f t="shared" si="24"/>
        <v>0.001132871745285346</v>
      </c>
      <c r="H191" s="55">
        <f t="shared" si="25"/>
        <v>9581055869391114</v>
      </c>
    </row>
    <row r="192" spans="1:8" ht="12.75">
      <c r="A192" s="1">
        <f t="shared" si="28"/>
        <v>1.6899999999999938E-06</v>
      </c>
      <c r="B192" s="53">
        <f t="shared" si="27"/>
        <v>1689.9999999999939</v>
      </c>
      <c r="C192" s="1">
        <f t="shared" si="20"/>
        <v>0.0010764788672011755</v>
      </c>
      <c r="D192" s="55">
        <f t="shared" si="21"/>
        <v>9158314613753052</v>
      </c>
      <c r="E192" s="1">
        <f t="shared" si="22"/>
        <v>0.0010409774606461714</v>
      </c>
      <c r="F192" s="55">
        <f t="shared" si="23"/>
        <v>8856280769552448</v>
      </c>
      <c r="G192" s="1">
        <f t="shared" si="24"/>
        <v>0.0011121956480627884</v>
      </c>
      <c r="H192" s="55">
        <f t="shared" si="25"/>
        <v>9462180789009788</v>
      </c>
    </row>
    <row r="193" spans="1:8" ht="12.75">
      <c r="A193" s="1">
        <f t="shared" si="28"/>
        <v>1.6999999999999937E-06</v>
      </c>
      <c r="B193" s="53">
        <f t="shared" si="27"/>
        <v>1699.9999999999936</v>
      </c>
      <c r="C193" s="1">
        <f t="shared" si="20"/>
        <v>0.0010570213445814905</v>
      </c>
      <c r="D193" s="55">
        <f t="shared" si="21"/>
        <v>9045988351708584</v>
      </c>
      <c r="E193" s="1">
        <f t="shared" si="22"/>
        <v>0.0010222755762497376</v>
      </c>
      <c r="F193" s="55">
        <f t="shared" si="23"/>
        <v>8748634076687157</v>
      </c>
      <c r="G193" s="1">
        <f t="shared" si="24"/>
        <v>0.001091975506250871</v>
      </c>
      <c r="H193" s="55">
        <f t="shared" si="25"/>
        <v>9345126056851280</v>
      </c>
    </row>
    <row r="194" spans="1:8" ht="12.75">
      <c r="A194" s="1">
        <f t="shared" si="28"/>
        <v>1.7099999999999936E-06</v>
      </c>
      <c r="B194" s="53">
        <f t="shared" si="27"/>
        <v>1709.9999999999936</v>
      </c>
      <c r="C194" s="1">
        <f t="shared" si="20"/>
        <v>0.0010379883803143528</v>
      </c>
      <c r="D194" s="55">
        <f t="shared" si="21"/>
        <v>8935357803593316</v>
      </c>
      <c r="E194" s="1">
        <f t="shared" si="22"/>
        <v>0.0010039786715910937</v>
      </c>
      <c r="F194" s="55">
        <f t="shared" si="23"/>
        <v>8642590637792985</v>
      </c>
      <c r="G194" s="1">
        <f t="shared" si="24"/>
        <v>0.001072199761131717</v>
      </c>
      <c r="H194" s="55">
        <f t="shared" si="25"/>
        <v>9229861031524980</v>
      </c>
    </row>
    <row r="195" spans="1:8" ht="12.75">
      <c r="A195" s="1">
        <f t="shared" si="28"/>
        <v>1.7199999999999935E-06</v>
      </c>
      <c r="B195" s="53">
        <f t="shared" si="27"/>
        <v>1719.9999999999934</v>
      </c>
      <c r="C195" s="1">
        <f t="shared" si="20"/>
        <v>0.0010193693404875331</v>
      </c>
      <c r="D195" s="55">
        <f t="shared" si="21"/>
        <v>8826395012040905</v>
      </c>
      <c r="E195" s="1">
        <f t="shared" si="22"/>
        <v>0.0009860767041928108</v>
      </c>
      <c r="F195" s="55">
        <f t="shared" si="23"/>
        <v>8538124659718078</v>
      </c>
      <c r="G195" s="1">
        <f t="shared" si="24"/>
        <v>0.001052857176497892</v>
      </c>
      <c r="H195" s="55">
        <f t="shared" si="25"/>
        <v>9116355536637916</v>
      </c>
    </row>
    <row r="196" spans="1:8" ht="12.75">
      <c r="A196" s="1">
        <f t="shared" si="28"/>
        <v>1.7299999999999934E-06</v>
      </c>
      <c r="B196" s="53">
        <f t="shared" si="27"/>
        <v>1729.9999999999934</v>
      </c>
      <c r="C196" s="1">
        <f t="shared" si="20"/>
        <v>0.0010011538835997455</v>
      </c>
      <c r="D196" s="55">
        <f t="shared" si="21"/>
        <v>8719072425004169</v>
      </c>
      <c r="E196" s="1">
        <f t="shared" si="22"/>
        <v>0.0009685599038094729</v>
      </c>
      <c r="F196" s="55">
        <f t="shared" si="23"/>
        <v>8435210697985062</v>
      </c>
      <c r="G196" s="1">
        <f t="shared" si="24"/>
        <v>0.001033936829233951</v>
      </c>
      <c r="H196" s="55">
        <f t="shared" si="25"/>
        <v>9004579859946996</v>
      </c>
    </row>
    <row r="197" spans="1:8" ht="12.75">
      <c r="A197" s="1">
        <f t="shared" si="28"/>
        <v>1.7399999999999933E-06</v>
      </c>
      <c r="B197" s="53">
        <f t="shared" si="27"/>
        <v>1739.9999999999934</v>
      </c>
      <c r="C197" s="1">
        <f t="shared" si="20"/>
        <v>0.0009833319521888974</v>
      </c>
      <c r="D197" s="55">
        <f t="shared" si="21"/>
        <v>8613362896025433</v>
      </c>
      <c r="E197" s="1">
        <f t="shared" si="22"/>
        <v>0.0009514187648134173</v>
      </c>
      <c r="F197" s="55">
        <f t="shared" si="23"/>
        <v>8333823658617368</v>
      </c>
      <c r="G197" s="1">
        <f t="shared" si="24"/>
        <v>0.0010154281001618724</v>
      </c>
      <c r="H197" s="55">
        <f t="shared" si="25"/>
        <v>8894504751977915</v>
      </c>
    </row>
    <row r="198" spans="1:8" ht="12.75">
      <c r="A198" s="1">
        <f t="shared" si="28"/>
        <v>1.7499999999999932E-06</v>
      </c>
      <c r="B198" s="53">
        <f t="shared" si="27"/>
        <v>1749.9999999999932</v>
      </c>
      <c r="C198" s="1">
        <f t="shared" si="20"/>
        <v>0.0009658937646869998</v>
      </c>
      <c r="D198" s="55">
        <f t="shared" si="21"/>
        <v>8509239683975015</v>
      </c>
      <c r="E198" s="1">
        <f t="shared" si="22"/>
        <v>0.0009346440387766077</v>
      </c>
      <c r="F198" s="55">
        <f t="shared" si="23"/>
        <v>8233938799393552</v>
      </c>
      <c r="G198" s="1">
        <f t="shared" si="24"/>
        <v>0.000997320665145049</v>
      </c>
      <c r="H198" s="55">
        <f t="shared" si="25"/>
        <v>8786101424156786</v>
      </c>
    </row>
    <row r="199" spans="1:8" ht="12.75">
      <c r="A199" s="1">
        <f t="shared" si="28"/>
        <v>1.759999999999993E-06</v>
      </c>
      <c r="B199" s="53">
        <f t="shared" si="27"/>
        <v>1759.9999999999932</v>
      </c>
      <c r="C199" s="1">
        <f t="shared" si="20"/>
        <v>0.000948829807497638</v>
      </c>
      <c r="D199" s="55">
        <f t="shared" si="21"/>
        <v>8406676452301424</v>
      </c>
      <c r="E199" s="1">
        <f t="shared" si="22"/>
        <v>0.0009182267272458434</v>
      </c>
      <c r="F199" s="55">
        <f t="shared" si="23"/>
        <v>8135531730573979</v>
      </c>
      <c r="G199" s="1">
        <f t="shared" si="24"/>
        <v>0.0009796044864453686</v>
      </c>
      <c r="H199" s="55">
        <f t="shared" si="25"/>
        <v>8679341546497116</v>
      </c>
    </row>
    <row r="200" spans="1:8" ht="12.75">
      <c r="A200" s="1">
        <f t="shared" si="28"/>
        <v>1.769999999999993E-06</v>
      </c>
      <c r="B200" s="53">
        <f t="shared" si="27"/>
        <v>1769.999999999993</v>
      </c>
      <c r="C200" s="1">
        <f t="shared" si="20"/>
        <v>0.0009321308272917753</v>
      </c>
      <c r="D200" s="55">
        <f t="shared" si="21"/>
        <v>8305647267833989</v>
      </c>
      <c r="E200" s="1">
        <f t="shared" si="22"/>
        <v>0.0009021580747082899</v>
      </c>
      <c r="F200" s="55">
        <f t="shared" si="23"/>
        <v>8038578415141098</v>
      </c>
      <c r="G200" s="1">
        <f t="shared" si="24"/>
        <v>0.0009622698043278668</v>
      </c>
      <c r="H200" s="55">
        <f t="shared" si="25"/>
        <v>8574197244882187</v>
      </c>
    </row>
    <row r="201" spans="1:8" ht="12.75">
      <c r="A201" s="1">
        <f t="shared" si="28"/>
        <v>1.779999999999993E-06</v>
      </c>
      <c r="B201" s="53">
        <f t="shared" si="27"/>
        <v>1779.999999999993</v>
      </c>
      <c r="C201" s="1">
        <f t="shared" si="20"/>
        <v>0.0009157878235175335</v>
      </c>
      <c r="D201" s="55">
        <f t="shared" si="21"/>
        <v>8206126599175862</v>
      </c>
      <c r="E201" s="1">
        <f t="shared" si="22"/>
        <v>0.0008864295617441578</v>
      </c>
      <c r="F201" s="55">
        <f t="shared" si="23"/>
        <v>7943055168591970</v>
      </c>
      <c r="G201" s="1">
        <f t="shared" si="24"/>
        <v>0.0009453071289073241</v>
      </c>
      <c r="H201" s="55">
        <f t="shared" si="25"/>
        <v>8470641097979655</v>
      </c>
    </row>
    <row r="202" spans="1:8" ht="12.75">
      <c r="A202" s="1">
        <f t="shared" si="28"/>
        <v>1.7899999999999928E-06</v>
      </c>
      <c r="B202" s="53">
        <f t="shared" si="27"/>
        <v>1789.9999999999927</v>
      </c>
      <c r="C202" s="1">
        <f t="shared" si="20"/>
        <v>0.0008997920411195105</v>
      </c>
      <c r="D202" s="55">
        <f t="shared" si="21"/>
        <v>8108089314722781</v>
      </c>
      <c r="E202" s="1">
        <f t="shared" si="22"/>
        <v>0.0008710328983632192</v>
      </c>
      <c r="F202" s="55">
        <f t="shared" si="23"/>
        <v>7848938658319163</v>
      </c>
      <c r="G202" s="1">
        <f t="shared" si="24"/>
        <v>0.0009287072322312019</v>
      </c>
      <c r="H202" s="55">
        <f t="shared" si="25"/>
        <v>8368646133823088</v>
      </c>
    </row>
    <row r="203" spans="1:8" ht="12.75">
      <c r="A203" s="1">
        <f t="shared" si="28"/>
        <v>1.7999999999999927E-06</v>
      </c>
      <c r="B203" s="53">
        <f t="shared" si="27"/>
        <v>1799.9999999999927</v>
      </c>
      <c r="C203" s="1">
        <f t="shared" si="20"/>
        <v>0.0008841349634631305</v>
      </c>
      <c r="D203" s="55">
        <f t="shared" si="21"/>
        <v>8011510680340588</v>
      </c>
      <c r="E203" s="1">
        <f t="shared" si="22"/>
        <v>0.0008559600175217277</v>
      </c>
      <c r="F203" s="55">
        <f t="shared" si="23"/>
        <v>7756205902613651</v>
      </c>
      <c r="G203" s="1">
        <f t="shared" si="24"/>
        <v>0.0009124611405932497</v>
      </c>
      <c r="H203" s="55">
        <f t="shared" si="25"/>
        <v>8268185826092396</v>
      </c>
    </row>
    <row r="204" spans="1:8" ht="12.75">
      <c r="A204" s="1">
        <f t="shared" si="28"/>
        <v>1.8099999999999926E-06</v>
      </c>
      <c r="B204" s="53">
        <f t="shared" si="27"/>
        <v>1809.9999999999927</v>
      </c>
      <c r="C204" s="1">
        <f t="shared" si="20"/>
        <v>0.0008688083054594619</v>
      </c>
      <c r="D204" s="55">
        <f t="shared" si="21"/>
        <v>7916366356732202</v>
      </c>
      <c r="E204" s="1">
        <f t="shared" si="22"/>
        <v>0.0008412030688162266</v>
      </c>
      <c r="F204" s="55">
        <f t="shared" si="23"/>
        <v>7664834269321310</v>
      </c>
      <c r="G204" s="1">
        <f t="shared" si="24"/>
        <v>0.00089656012707214</v>
      </c>
      <c r="H204" s="55">
        <f t="shared" si="25"/>
        <v>8169234090123006</v>
      </c>
    </row>
    <row r="205" spans="1:8" ht="12.75">
      <c r="A205" s="1">
        <f t="shared" si="28"/>
        <v>1.8199999999999925E-06</v>
      </c>
      <c r="B205" s="53">
        <f t="shared" si="27"/>
        <v>1819.9999999999925</v>
      </c>
      <c r="C205" s="1">
        <f t="shared" si="20"/>
        <v>0.0008538040068859306</v>
      </c>
      <c r="D205" s="55">
        <f t="shared" si="21"/>
        <v>7822632396522766</v>
      </c>
      <c r="E205" s="1">
        <f t="shared" si="22"/>
        <v>0.0008267544123506386</v>
      </c>
      <c r="F205" s="55">
        <f t="shared" si="23"/>
        <v>7574801474182236</v>
      </c>
      <c r="G205" s="1">
        <f t="shared" si="24"/>
        <v>0.0008809957042895097</v>
      </c>
      <c r="H205" s="55">
        <f t="shared" si="25"/>
        <v>8071765278671562</v>
      </c>
    </row>
    <row r="206" spans="1:8" ht="12.75">
      <c r="A206" s="1">
        <f t="shared" si="28"/>
        <v>1.8299999999999924E-06</v>
      </c>
      <c r="B206" s="53">
        <f t="shared" si="27"/>
        <v>1829.9999999999925</v>
      </c>
      <c r="C206" s="1">
        <f t="shared" si="20"/>
        <v>0.0008391142258983191</v>
      </c>
      <c r="D206" s="55">
        <f t="shared" si="21"/>
        <v>7730285241089539</v>
      </c>
      <c r="E206" s="1">
        <f t="shared" si="22"/>
        <v>0.0008126066127729958</v>
      </c>
      <c r="F206" s="55">
        <f t="shared" si="23"/>
        <v>7486085578880463</v>
      </c>
      <c r="G206" s="1">
        <f t="shared" si="24"/>
        <v>0.0008657596173817988</v>
      </c>
      <c r="H206" s="55">
        <f t="shared" si="25"/>
        <v>7975754177463828</v>
      </c>
    </row>
    <row r="207" spans="1:8" ht="12.75">
      <c r="A207" s="1">
        <f t="shared" si="28"/>
        <v>1.8399999999999923E-06</v>
      </c>
      <c r="B207" s="53">
        <f t="shared" si="27"/>
        <v>1839.9999999999923</v>
      </c>
      <c r="C207" s="1">
        <f t="shared" si="20"/>
        <v>0.000824731332729459</v>
      </c>
      <c r="D207" s="55">
        <f t="shared" si="21"/>
        <v>7639301717161410</v>
      </c>
      <c r="E207" s="1">
        <f t="shared" si="22"/>
        <v>0.0007987524334781119</v>
      </c>
      <c r="F207" s="55">
        <f t="shared" si="23"/>
        <v>7398664988829565</v>
      </c>
      <c r="G207" s="1">
        <f t="shared" si="24"/>
        <v>0.0008508438371803432</v>
      </c>
      <c r="H207" s="55">
        <f t="shared" si="25"/>
        <v>7881176000548751</v>
      </c>
    </row>
    <row r="208" spans="1:8" ht="12.75">
      <c r="A208" s="1">
        <f t="shared" si="28"/>
        <v>1.8499999999999922E-06</v>
      </c>
      <c r="B208" s="53">
        <f t="shared" si="27"/>
        <v>1849.9999999999923</v>
      </c>
      <c r="C208" s="1">
        <f t="shared" si="20"/>
        <v>0.0008106479035700374</v>
      </c>
      <c r="D208" s="55">
        <f t="shared" si="21"/>
        <v>7549659033211177</v>
      </c>
      <c r="E208" s="1">
        <f t="shared" si="22"/>
        <v>0.0007851848309724899</v>
      </c>
      <c r="F208" s="55">
        <f t="shared" si="23"/>
        <v>7312518450718104</v>
      </c>
      <c r="G208" s="1">
        <f t="shared" si="24"/>
        <v>0.0008362405535942252</v>
      </c>
      <c r="H208" s="55">
        <f t="shared" si="25"/>
        <v>7788006385480901</v>
      </c>
    </row>
    <row r="209" spans="1:8" ht="12.75">
      <c r="A209" s="1">
        <f t="shared" si="28"/>
        <v>1.8599999999999921E-06</v>
      </c>
      <c r="B209" s="53">
        <f t="shared" si="27"/>
        <v>1859.999999999992</v>
      </c>
      <c r="C209" s="1">
        <f t="shared" si="20"/>
        <v>0.0007968567146269485</v>
      </c>
      <c r="D209" s="55">
        <f t="shared" si="21"/>
        <v>7461334775661961</v>
      </c>
      <c r="E209" s="1">
        <f t="shared" si="22"/>
        <v>0.0007718969493977221</v>
      </c>
      <c r="F209" s="55">
        <f t="shared" si="23"/>
        <v>7227625049837072</v>
      </c>
      <c r="G209" s="1">
        <f t="shared" si="24"/>
        <v>0.0008219421691904423</v>
      </c>
      <c r="H209" s="55">
        <f t="shared" si="25"/>
        <v>7696221388351808</v>
      </c>
    </row>
    <row r="210" spans="1:8" ht="12.75">
      <c r="A210" s="1">
        <f t="shared" si="28"/>
        <v>1.869999999999992E-06</v>
      </c>
      <c r="B210" s="53">
        <f t="shared" si="27"/>
        <v>1869.999999999992</v>
      </c>
      <c r="C210" s="1">
        <f t="shared" si="20"/>
        <v>0.0007833507363546787</v>
      </c>
      <c r="D210" s="55">
        <f t="shared" si="21"/>
        <v>7374306904927880</v>
      </c>
      <c r="E210" s="1">
        <f t="shared" si="22"/>
        <v>0.000758882115208669</v>
      </c>
      <c r="F210" s="55">
        <f t="shared" si="23"/>
        <v>7143964207210179</v>
      </c>
      <c r="G210" s="1">
        <f t="shared" si="24"/>
        <v>0.0008079412929660486</v>
      </c>
      <c r="H210" s="55">
        <f t="shared" si="25"/>
        <v>7605797478689389</v>
      </c>
    </row>
    <row r="211" spans="1:8" ht="12.75">
      <c r="A211" s="1">
        <f t="shared" si="28"/>
        <v>1.879999999999992E-06</v>
      </c>
      <c r="B211" s="53">
        <f t="shared" si="27"/>
        <v>1879.999999999992</v>
      </c>
      <c r="C211" s="1">
        <f t="shared" si="20"/>
        <v>0.0007701231278552336</v>
      </c>
      <c r="D211" s="55">
        <f t="shared" si="21"/>
        <v>7288553751307431</v>
      </c>
      <c r="E211" s="1">
        <f t="shared" si="22"/>
        <v>0.0007461338320026849</v>
      </c>
      <c r="F211" s="55">
        <f t="shared" si="23"/>
        <v>7061515676546241</v>
      </c>
      <c r="G211" s="1">
        <f t="shared" si="24"/>
        <v>0.0007942307343069739</v>
      </c>
      <c r="H211" s="55">
        <f t="shared" si="25"/>
        <v>7516711534243025</v>
      </c>
    </row>
    <row r="212" spans="1:8" ht="12.75">
      <c r="A212" s="1">
        <f t="shared" si="28"/>
        <v>1.8899999999999919E-06</v>
      </c>
      <c r="B212" s="53">
        <f t="shared" si="27"/>
        <v>1889.9999999999918</v>
      </c>
      <c r="C212" s="1">
        <f t="shared" si="20"/>
        <v>0.0007571672314421872</v>
      </c>
      <c r="D212" s="55">
        <f t="shared" si="21"/>
        <v>7204054010746917</v>
      </c>
      <c r="E212" s="1">
        <f t="shared" si="22"/>
        <v>0.0007336457754961976</v>
      </c>
      <c r="F212" s="55">
        <f t="shared" si="23"/>
        <v>6980259541031740</v>
      </c>
      <c r="G212" s="1">
        <f t="shared" si="24"/>
        <v>0.0007808034971283439</v>
      </c>
      <c r="H212" s="55">
        <f t="shared" si="25"/>
        <v>7428940835670795</v>
      </c>
    </row>
    <row r="213" spans="1:8" ht="12.75">
      <c r="A213" s="1">
        <f t="shared" si="28"/>
        <v>1.8999999999999918E-06</v>
      </c>
      <c r="B213" s="53">
        <f t="shared" si="27"/>
        <v>1899.9999999999918</v>
      </c>
      <c r="C213" s="1">
        <f t="shared" si="20"/>
        <v>0.0007444765673644743</v>
      </c>
      <c r="D213" s="55">
        <f t="shared" si="21"/>
        <v>7120786740489887</v>
      </c>
      <c r="E213" s="1">
        <f t="shared" si="22"/>
        <v>0.0007214117886449583</v>
      </c>
      <c r="F213" s="55">
        <f t="shared" si="23"/>
        <v>6900176209980260</v>
      </c>
      <c r="G213" s="1">
        <f t="shared" si="24"/>
        <v>0.0007676527741911897</v>
      </c>
      <c r="H213" s="55">
        <f t="shared" si="25"/>
        <v>7342463061143955</v>
      </c>
    </row>
    <row r="214" spans="1:8" ht="12.75">
      <c r="A214" s="1">
        <f t="shared" si="28"/>
        <v>1.909999999999992E-06</v>
      </c>
      <c r="B214" s="53">
        <f t="shared" si="27"/>
        <v>1909.9999999999918</v>
      </c>
      <c r="C214" s="1">
        <f t="shared" si="20"/>
        <v>0.000732044828685618</v>
      </c>
      <c r="D214" s="55">
        <f t="shared" si="21"/>
        <v>7038731354627442</v>
      </c>
      <c r="E214" s="1">
        <f t="shared" si="22"/>
        <v>0.0007094258769043243</v>
      </c>
      <c r="F214" s="55">
        <f t="shared" si="23"/>
        <v>6821246415354451</v>
      </c>
      <c r="G214" s="1">
        <f t="shared" si="24"/>
        <v>0.0007547719415905364</v>
      </c>
      <c r="H214" s="55">
        <f t="shared" si="25"/>
        <v>7257256280882618</v>
      </c>
    </row>
    <row r="215" spans="1:8" ht="12.75">
      <c r="A215" s="1">
        <f t="shared" si="28"/>
        <v>1.9199999999999918E-06</v>
      </c>
      <c r="B215" s="53">
        <f t="shared" si="27"/>
        <v>1919.9999999999918</v>
      </c>
      <c r="C215" s="1">
        <f t="shared" si="20"/>
        <v>0.0007198658763141549</v>
      </c>
      <c r="D215" s="55">
        <f t="shared" si="21"/>
        <v>6957867619563220</v>
      </c>
      <c r="E215" s="1">
        <f t="shared" si="22"/>
        <v>0.0006976822036259703</v>
      </c>
      <c r="F215" s="55">
        <f t="shared" si="23"/>
        <v>6743451208175012</v>
      </c>
      <c r="G215" s="1">
        <f t="shared" si="24"/>
        <v>0.0007421545534099797</v>
      </c>
      <c r="H215" s="55">
        <f t="shared" si="25"/>
        <v>7173298951635780</v>
      </c>
    </row>
    <row r="216" spans="1:8" ht="12.75">
      <c r="A216" s="1">
        <f t="shared" si="28"/>
        <v>1.9299999999999917E-06</v>
      </c>
      <c r="B216" s="53">
        <f t="shared" si="27"/>
        <v>1929.9999999999916</v>
      </c>
      <c r="C216" s="1">
        <f t="shared" si="20"/>
        <v>0.0007079337341810849</v>
      </c>
      <c r="D216" s="55">
        <f t="shared" si="21"/>
        <v>6878175649405828</v>
      </c>
      <c r="E216" s="1">
        <f t="shared" si="22"/>
        <v>0.0006861750855874649</v>
      </c>
      <c r="F216" s="55">
        <f t="shared" si="23"/>
        <v>6666771954830181</v>
      </c>
      <c r="G216" s="1">
        <f t="shared" si="24"/>
        <v>0.0007297943365379152</v>
      </c>
      <c r="H216" s="55">
        <f t="shared" si="25"/>
        <v>7090569911117380</v>
      </c>
    </row>
    <row r="217" spans="1:8" ht="12.75">
      <c r="A217" s="1">
        <f aca="true" t="shared" si="29" ref="A217:A223">A216+A$20</f>
        <v>1.9399999999999916E-06</v>
      </c>
      <c r="B217" s="53">
        <f t="shared" si="27"/>
        <v>1939.9999999999916</v>
      </c>
      <c r="C217" s="1">
        <f aca="true" t="shared" si="30" ref="C217:C223">(8*PI()*A$16*A$15/(POWER(A217,5)*(EXP(A$16*A$15/(A217*A$17*A$3))-1)))*A$20</f>
        <v>0.000696242584560249</v>
      </c>
      <c r="D217" s="55">
        <f aca="true" t="shared" si="31" ref="D217:D223">(C217*A217)/($A$16*$A$15)</f>
        <v>6799635901300474</v>
      </c>
      <c r="E217" s="1">
        <f aca="true" t="shared" si="32" ref="E217:E223">(8*PI()*A$16*A$15/(POWER(A217,5)*(EXP(A$16*A$15/(A217*A$17*(A$3-A$4)))-1)))*A$20</f>
        <v>0.0006748989886512058</v>
      </c>
      <c r="F217" s="55">
        <f aca="true" t="shared" si="33" ref="F217:F223">(E217*A217)/($A$16*$A$15)</f>
        <v>6591190333298275</v>
      </c>
      <c r="G217" s="1">
        <f aca="true" t="shared" si="34" ref="G217:G223">(8*PI()*A$16*A$15/(POWER(A217,5)*(EXP(A$16*A$15/(A217*A$17*(A$3+A$4)))-1)))*A$20</f>
        <v>0.0007176851856407434</v>
      </c>
      <c r="H217" s="55">
        <f aca="true" t="shared" si="35" ref="H217:H223">(G217*A217)/($A$16*$A$15)</f>
        <v>7009048372409639</v>
      </c>
    </row>
    <row r="218" spans="1:8" ht="12.75">
      <c r="A218" s="1">
        <f t="shared" si="29"/>
        <v>1.9499999999999915E-06</v>
      </c>
      <c r="B218" s="53">
        <f t="shared" si="27"/>
        <v>1949.9999999999916</v>
      </c>
      <c r="C218" s="1">
        <f t="shared" si="30"/>
        <v>0.0006847867635276291</v>
      </c>
      <c r="D218" s="55">
        <f t="shared" si="31"/>
        <v>6722229170710877</v>
      </c>
      <c r="E218" s="1">
        <f t="shared" si="32"/>
        <v>0.0006638485235492571</v>
      </c>
      <c r="F218" s="55">
        <f t="shared" si="33"/>
        <v>6516688329294952</v>
      </c>
      <c r="G218" s="1">
        <f t="shared" si="34"/>
        <v>0.0007058211582884323</v>
      </c>
      <c r="H218" s="55">
        <f t="shared" si="35"/>
        <v>6928713918343728</v>
      </c>
    </row>
    <row r="219" spans="1:8" ht="12.75">
      <c r="A219" s="1">
        <f t="shared" si="29"/>
        <v>1.9599999999999914E-06</v>
      </c>
      <c r="B219" s="53">
        <f t="shared" si="27"/>
        <v>1959.9999999999914</v>
      </c>
      <c r="C219" s="1">
        <f t="shared" si="30"/>
        <v>0.0006735607565556179</v>
      </c>
      <c r="D219" s="55">
        <f t="shared" si="31"/>
        <v>6645936586661402</v>
      </c>
      <c r="E219" s="1">
        <f t="shared" si="32"/>
        <v>0.0006530184417906828</v>
      </c>
      <c r="F219" s="55">
        <f t="shared" si="33"/>
        <v>6443248232355945</v>
      </c>
      <c r="G219" s="1">
        <f t="shared" si="34"/>
        <v>0.0006941964702279506</v>
      </c>
      <c r="H219" s="55">
        <f t="shared" si="35"/>
        <v>6849546495867121</v>
      </c>
    </row>
    <row r="220" spans="1:8" ht="12.75">
      <c r="A220" s="1">
        <f t="shared" si="29"/>
        <v>1.9699999999999913E-06</v>
      </c>
      <c r="B220" s="53">
        <f t="shared" si="27"/>
        <v>1969.9999999999914</v>
      </c>
      <c r="C220" s="1">
        <f t="shared" si="30"/>
        <v>0.0006625591942384221</v>
      </c>
      <c r="D220" s="55">
        <f t="shared" si="31"/>
        <v>6570739606948934</v>
      </c>
      <c r="E220" s="1">
        <f t="shared" si="32"/>
        <v>0.0006424036316880414</v>
      </c>
      <c r="F220" s="55">
        <f t="shared" si="33"/>
        <v>6370852631865368</v>
      </c>
      <c r="G220" s="1">
        <f t="shared" si="34"/>
        <v>0.0006828054908001841</v>
      </c>
      <c r="H220" s="55">
        <f t="shared" si="35"/>
        <v>6771526410406274</v>
      </c>
    </row>
    <row r="221" spans="1:8" ht="12.75">
      <c r="A221" s="1">
        <f t="shared" si="29"/>
        <v>1.979999999999991E-06</v>
      </c>
      <c r="B221" s="53">
        <f t="shared" si="27"/>
        <v>1979.9999999999911</v>
      </c>
      <c r="C221" s="1">
        <f t="shared" si="30"/>
        <v>0.0006517768481448177</v>
      </c>
      <c r="D221" s="55">
        <f t="shared" si="31"/>
        <v>6496620013333010</v>
      </c>
      <c r="E221" s="1">
        <f t="shared" si="32"/>
        <v>0.0006319991144997524</v>
      </c>
      <c r="F221" s="55">
        <f t="shared" si="33"/>
        <v>6299484413038794</v>
      </c>
      <c r="G221" s="1">
        <f t="shared" si="34"/>
        <v>0.0006716427384960513</v>
      </c>
      <c r="H221" s="55">
        <f t="shared" si="35"/>
        <v>6694634320232459</v>
      </c>
    </row>
    <row r="222" spans="1:8" ht="12.75">
      <c r="A222" s="1">
        <f t="shared" si="29"/>
        <v>1.989999999999991E-06</v>
      </c>
      <c r="B222" s="53">
        <f t="shared" si="27"/>
        <v>1989.9999999999911</v>
      </c>
      <c r="C222" s="1">
        <f t="shared" si="30"/>
        <v>0.0006412086267945722</v>
      </c>
      <c r="D222" s="55">
        <f t="shared" si="31"/>
        <v>6423559906712175</v>
      </c>
      <c r="E222" s="1">
        <f t="shared" si="32"/>
        <v>0.0006218000406851268</v>
      </c>
      <c r="F222" s="55">
        <f t="shared" si="33"/>
        <v>6229126752869803</v>
      </c>
      <c r="G222" s="1">
        <f t="shared" si="34"/>
        <v>0.0006607028766476477</v>
      </c>
      <c r="H222" s="55">
        <f t="shared" si="35"/>
        <v>6618851230838048</v>
      </c>
    </row>
    <row r="223" spans="1:8" ht="12.75">
      <c r="A223" s="1">
        <f t="shared" si="29"/>
        <v>1.999999999999991E-06</v>
      </c>
      <c r="B223" s="53">
        <f>A223*1000000000</f>
        <v>1999.999999999991</v>
      </c>
      <c r="C223" s="1">
        <f t="shared" si="30"/>
        <v>0.0006308495717549395</v>
      </c>
      <c r="D223" s="55">
        <f t="shared" si="31"/>
        <v>6351541702293939</v>
      </c>
      <c r="E223" s="1">
        <f t="shared" si="32"/>
        <v>0.0006118016862689009</v>
      </c>
      <c r="F223" s="55">
        <f t="shared" si="33"/>
        <v>6159763116047880</v>
      </c>
      <c r="G223" s="1">
        <f t="shared" si="34"/>
        <v>0.000649980709250346</v>
      </c>
      <c r="H223" s="55">
        <f t="shared" si="35"/>
        <v>6544158489329813</v>
      </c>
    </row>
  </sheetData>
  <sheetProtection/>
  <mergeCells count="3">
    <mergeCell ref="C22:D22"/>
    <mergeCell ref="E22:F22"/>
    <mergeCell ref="G22:H2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ht="12.75">
      <c r="A1" s="58" t="s">
        <v>48</v>
      </c>
    </row>
    <row r="2" ht="12.75">
      <c r="A2" t="s">
        <v>50</v>
      </c>
    </row>
    <row r="3" ht="12.75">
      <c r="A3" t="s">
        <v>49</v>
      </c>
    </row>
    <row r="8" ht="12.75">
      <c r="D8" s="4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Kemijsko-tehnoloski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</dc:creator>
  <cp:keywords/>
  <dc:description/>
  <cp:lastModifiedBy>Black</cp:lastModifiedBy>
  <dcterms:created xsi:type="dcterms:W3CDTF">2014-01-06T11:18:10Z</dcterms:created>
  <dcterms:modified xsi:type="dcterms:W3CDTF">2015-04-05T16:44:37Z</dcterms:modified>
  <cp:category/>
  <cp:version/>
  <cp:contentType/>
  <cp:contentStatus/>
</cp:coreProperties>
</file>